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0080" windowHeight="8148" activeTab="1"/>
  </bookViews>
  <sheets>
    <sheet name="Feuil4" sheetId="4" r:id="rId1"/>
    <sheet name="graph" sheetId="5" r:id="rId2"/>
  </sheets>
  <calcPr calcId="145621"/>
</workbook>
</file>

<file path=xl/calcChain.xml><?xml version="1.0" encoding="utf-8"?>
<calcChain xmlns="http://schemas.openxmlformats.org/spreadsheetml/2006/main">
  <c r="J16" i="4" l="1"/>
  <c r="J15" i="4"/>
  <c r="C6" i="4"/>
  <c r="D6" i="4"/>
  <c r="E6" i="4"/>
  <c r="F6" i="4"/>
  <c r="G6" i="4"/>
  <c r="H6" i="4"/>
  <c r="I6" i="4"/>
  <c r="J6" i="4"/>
  <c r="C7" i="4"/>
  <c r="D7" i="4"/>
  <c r="E7" i="4"/>
  <c r="F7" i="4"/>
  <c r="G7" i="4"/>
  <c r="H7" i="4"/>
  <c r="I7" i="4"/>
  <c r="J7" i="4"/>
  <c r="B7" i="4"/>
  <c r="B6" i="4"/>
  <c r="J14" i="4"/>
  <c r="C14" i="4"/>
  <c r="D14" i="4"/>
  <c r="E14" i="4"/>
  <c r="F14" i="4"/>
  <c r="G14" i="4"/>
  <c r="H14" i="4"/>
  <c r="I14" i="4"/>
  <c r="B14" i="4"/>
  <c r="M12" i="4" l="1"/>
  <c r="L12" i="4"/>
  <c r="K12" i="4"/>
  <c r="J12" i="4"/>
  <c r="I12" i="4"/>
  <c r="H12" i="4"/>
  <c r="G12" i="4"/>
  <c r="F12" i="4"/>
  <c r="E12" i="4"/>
  <c r="D12" i="4"/>
  <c r="C12" i="4"/>
  <c r="F18" i="4"/>
  <c r="K19" i="4"/>
  <c r="C13" i="4"/>
  <c r="D13" i="4" s="1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K18" i="4"/>
  <c r="I11" i="4"/>
  <c r="H11" i="4"/>
  <c r="G11" i="4"/>
  <c r="F11" i="4"/>
  <c r="E11" i="4"/>
  <c r="D11" i="4"/>
  <c r="C11" i="4"/>
  <c r="B11" i="4"/>
  <c r="B13" i="4" s="1"/>
  <c r="I10" i="4"/>
  <c r="H10" i="4"/>
  <c r="G10" i="4"/>
  <c r="F10" i="4"/>
  <c r="E10" i="4"/>
  <c r="D10" i="4"/>
  <c r="C10" i="4"/>
  <c r="B10" i="4"/>
  <c r="B12" i="4" s="1"/>
  <c r="J9" i="4"/>
  <c r="J11" i="4" s="1"/>
  <c r="J8" i="4"/>
  <c r="J10" i="4" s="1"/>
</calcChain>
</file>

<file path=xl/sharedStrings.xml><?xml version="1.0" encoding="utf-8"?>
<sst xmlns="http://schemas.openxmlformats.org/spreadsheetml/2006/main" count="25" uniqueCount="21">
  <si>
    <t>nb enfants pris en charge Fr</t>
  </si>
  <si>
    <t>nb enfants pris en charge All</t>
  </si>
  <si>
    <t>nb enfants : chiffres ocde</t>
  </si>
  <si>
    <t>évolution 2013-2014</t>
  </si>
  <si>
    <t>nb enfants pris en charge 2014-2018: on fait une estimation en appliquant l'évolution moyenne 2006-2014 sur période ultérieure ou antérieure</t>
  </si>
  <si>
    <t xml:space="preserve">ambitions Fr </t>
  </si>
  <si>
    <t xml:space="preserve">ambitions All </t>
  </si>
  <si>
    <t>ambitions Fr calculées à partir de la somme des objectifs cog en nb de places pmi sur 2005-2017; ambitions All calculées en fonction de l'objectif de 810 000 places à horizon 2018</t>
  </si>
  <si>
    <t>objectifs All en cible</t>
  </si>
  <si>
    <t>objectif All en delta</t>
  </si>
  <si>
    <t>objectif annualisé</t>
  </si>
  <si>
    <t>objectifs Fr</t>
  </si>
  <si>
    <t>objectifs annualisés</t>
  </si>
  <si>
    <t>nb enfants 0-2 Fr (OCDE)</t>
  </si>
  <si>
    <t>nb enfants 0-2 All (OCDE)</t>
  </si>
  <si>
    <t xml:space="preserve"> France, taux de couverture à l'école</t>
  </si>
  <si>
    <t xml:space="preserve"> Allemagne, taux de couverture collectif (OCDE)</t>
  </si>
  <si>
    <t xml:space="preserve"> France, taux de couverture collectif (OCDE)</t>
  </si>
  <si>
    <t xml:space="preserve"> France, taux de couverture en crèche</t>
  </si>
  <si>
    <t xml:space="preserve"> Taux cible pour la France</t>
  </si>
  <si>
    <t xml:space="preserve"> Taux cible pour l'Allemagne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</si>
</sst>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&quot;kr&quot;\ #,##0;[Red]&quot;kr&quot;\ \-#,##0"/>
    <numFmt numFmtId="168" formatCode="#,##0.0,_)"/>
    <numFmt numFmtId="169" formatCode="_-* #,##0.00\ _F_-;\-* #,##0.00\ _F_-;_-* &quot;-&quot;??\ _F_-;_-@_-"/>
    <numFmt numFmtId="170" formatCode="_(* #,##0.000_);_(* \(#,##0.000\);_(* &quot;-&quot;??_);_(@_)"/>
    <numFmt numFmtId="171" formatCode="#,##0."/>
    <numFmt numFmtId="172" formatCode="&quot;$&quot;#."/>
    <numFmt numFmtId="173" formatCode="_-* #,##0.00\ [$€]_-;\-* #,##0.00\ [$€]_-;_-* &quot;-&quot;??\ [$€]_-;_-@_-"/>
    <numFmt numFmtId="174" formatCode="#.00"/>
    <numFmt numFmtId="175" formatCode="General_)"/>
    <numFmt numFmtId="176" formatCode="&quot;On&quot;;&quot;On&quot;;&quot;Off&quot;"/>
    <numFmt numFmtId="177" formatCode="#\ ###\ ##0"/>
    <numFmt numFmtId="178" formatCode="_-* #,##0\ _F_B_-;\-* #,##0\ _F_B_-;_-* &quot;-&quot;\ _F_B_-;_-@_-"/>
    <numFmt numFmtId="179" formatCode="_-* #,##0.00\ _F_B_-;\-* #,##0.00\ _F_B_-;_-* &quot;-&quot;??\ _F_B_-;_-@_-"/>
    <numFmt numFmtId="180" formatCode="_-* #,##0\ &quot;FB&quot;_-;\-* #,##0\ &quot;FB&quot;_-;_-* &quot;-&quot;\ &quot;FB&quot;_-;_-@_-"/>
    <numFmt numFmtId="181" formatCode="_-* #,##0.00\ &quot;FB&quot;_-;\-* #,##0.00\ &quot;FB&quot;_-;_-* &quot;-&quot;??\ &quot;FB&quot;_-;_-@_-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1"/>
      <name val="Times New Roman"/>
      <family val="1"/>
    </font>
    <font>
      <sz val="10"/>
      <name val="Plantin"/>
      <family val="2"/>
    </font>
    <font>
      <sz val="10"/>
      <name val="MS Sans Serif"/>
      <family val="2"/>
    </font>
    <font>
      <sz val="7"/>
      <name val="Helv"/>
      <family val="2"/>
    </font>
    <font>
      <sz val="7"/>
      <name val="Arial"/>
      <family val="2"/>
    </font>
    <font>
      <sz val="8"/>
      <name val="MS Sans Serif"/>
      <family val="2"/>
    </font>
    <font>
      <sz val="10"/>
      <name val="Helvetica"/>
      <family val="2"/>
    </font>
    <font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6"/>
      <color indexed="12"/>
      <name val="MS Sans Serif"/>
      <family val="2"/>
    </font>
    <font>
      <u/>
      <sz val="8"/>
      <color theme="10"/>
      <name val="MS Sans Serif"/>
      <family val="2"/>
    </font>
    <font>
      <u/>
      <sz val="8"/>
      <color indexed="12"/>
      <name val="MS Sans Serif"/>
      <family val="2"/>
    </font>
    <font>
      <sz val="10"/>
      <name val="Courier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Arial CE"/>
      <family val="2"/>
      <charset val="238"/>
    </font>
    <font>
      <b/>
      <sz val="10"/>
      <color indexed="8"/>
      <name val="Times New Roman"/>
      <family val="1"/>
    </font>
    <font>
      <u/>
      <sz val="10"/>
      <color indexed="36"/>
      <name val="Arial"/>
      <family val="2"/>
    </font>
    <font>
      <sz val="10"/>
      <name val="Times New Roman"/>
      <family val="1"/>
    </font>
    <font>
      <sz val="11"/>
      <name val="ＭＳ Ｐゴシック"/>
      <family val="2"/>
      <charset val="128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</borders>
  <cellStyleXfs count="30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5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51" borderId="10" applyNumberFormat="0" applyAlignment="0" applyProtection="0"/>
    <xf numFmtId="0" fontId="9" fillId="0" borderId="11" applyNumberFormat="0" applyFill="0" applyAlignment="0" applyProtection="0"/>
    <xf numFmtId="0" fontId="4" fillId="52" borderId="12" applyNumberFormat="0" applyFont="0" applyAlignment="0" applyProtection="0"/>
    <xf numFmtId="0" fontId="10" fillId="38" borderId="10" applyNumberFormat="0" applyAlignment="0" applyProtection="0"/>
    <xf numFmtId="0" fontId="11" fillId="34" borderId="0" applyNumberFormat="0" applyBorder="0" applyAlignment="0" applyProtection="0"/>
    <xf numFmtId="0" fontId="12" fillId="53" borderId="0" applyNumberFormat="0" applyBorder="0" applyAlignment="0" applyProtection="0"/>
    <xf numFmtId="0" fontId="13" fillId="35" borderId="0" applyNumberFormat="0" applyBorder="0" applyAlignment="0" applyProtection="0"/>
    <xf numFmtId="0" fontId="14" fillId="51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54" borderId="18" applyNumberFormat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25" fillId="0" borderId="3" applyNumberFormat="0" applyFill="0" applyAlignment="0" applyProtection="0"/>
    <xf numFmtId="0" fontId="24" fillId="0" borderId="2" applyNumberFormat="0" applyFill="0" applyAlignment="0" applyProtection="0"/>
    <xf numFmtId="0" fontId="23" fillId="0" borderId="1" applyNumberFormat="0" applyFill="0" applyAlignment="0" applyProtection="0"/>
    <xf numFmtId="0" fontId="22" fillId="0" borderId="0"/>
    <xf numFmtId="164" fontId="41" fillId="0" borderId="0" applyBorder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1" fontId="41" fillId="0" borderId="0" applyBorder="0"/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67" fontId="42" fillId="0" borderId="0" applyFont="0" applyFill="0" applyBorder="0" applyAlignment="0" applyProtection="0"/>
    <xf numFmtId="1" fontId="43" fillId="0" borderId="0">
      <alignment horizontal="right"/>
      <protection locked="0"/>
    </xf>
    <xf numFmtId="168" fontId="44" fillId="0" borderId="0" applyFill="0" applyBorder="0" applyProtection="0"/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3" fillId="7" borderId="7" applyNumberFormat="0" applyAlignment="0" applyProtection="0">
      <alignment vertical="center"/>
    </xf>
    <xf numFmtId="166" fontId="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71" fontId="47" fillId="0" borderId="0">
      <protection locked="0"/>
    </xf>
    <xf numFmtId="172" fontId="47" fillId="0" borderId="0">
      <protection locked="0"/>
    </xf>
    <xf numFmtId="0" fontId="47" fillId="0" borderId="0">
      <protection locked="0"/>
    </xf>
    <xf numFmtId="173" fontId="47" fillId="0" borderId="0"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3" fillId="0" borderId="0" applyFill="0" applyBorder="0" applyAlignment="0" applyProtection="0"/>
    <xf numFmtId="173" fontId="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4" fontId="47" fillId="0" borderId="0">
      <protection locked="0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40" fillId="0" borderId="0"/>
    <xf numFmtId="173" fontId="40" fillId="0" borderId="0"/>
    <xf numFmtId="0" fontId="47" fillId="0" borderId="0">
      <protection locked="0"/>
    </xf>
    <xf numFmtId="173" fontId="47" fillId="0" borderId="0">
      <protection locked="0"/>
    </xf>
    <xf numFmtId="0" fontId="47" fillId="0" borderId="0">
      <protection locked="0"/>
    </xf>
    <xf numFmtId="173" fontId="47" fillId="0" borderId="0">
      <protection locked="0"/>
    </xf>
    <xf numFmtId="173" fontId="47" fillId="0" borderId="0">
      <protection locked="0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47" fillId="0" borderId="0">
      <protection locked="0"/>
    </xf>
    <xf numFmtId="173" fontId="47" fillId="0" borderId="0">
      <protection locked="0"/>
    </xf>
    <xf numFmtId="0" fontId="47" fillId="0" borderId="0">
      <protection locked="0"/>
    </xf>
    <xf numFmtId="173" fontId="47" fillId="0" borderId="0">
      <protection locked="0"/>
    </xf>
    <xf numFmtId="173" fontId="47" fillId="0" borderId="0">
      <protection locked="0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3" fillId="0" borderId="0">
      <protection locked="0"/>
    </xf>
    <xf numFmtId="173" fontId="43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73" fontId="3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73" fontId="4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4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73" fontId="48" fillId="0" borderId="0" applyNumberFormat="0" applyFill="0" applyBorder="0" applyAlignment="0" applyProtection="0">
      <alignment vertical="top"/>
      <protection locked="0"/>
    </xf>
    <xf numFmtId="0" fontId="29" fillId="5" borderId="4" applyNumberFormat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2" fillId="0" borderId="0"/>
    <xf numFmtId="173" fontId="52" fillId="0" borderId="0"/>
    <xf numFmtId="175" fontId="53" fillId="0" borderId="0"/>
    <xf numFmtId="175" fontId="53" fillId="0" borderId="0"/>
    <xf numFmtId="0" fontId="4" fillId="0" borderId="0"/>
    <xf numFmtId="0" fontId="22" fillId="0" borderId="0"/>
    <xf numFmtId="173" fontId="22" fillId="0" borderId="0"/>
    <xf numFmtId="0" fontId="54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0" fontId="45" fillId="0" borderId="0"/>
    <xf numFmtId="173" fontId="45" fillId="0" borderId="0"/>
    <xf numFmtId="173" fontId="45" fillId="0" borderId="0"/>
    <xf numFmtId="0" fontId="45" fillId="0" borderId="0"/>
    <xf numFmtId="0" fontId="45" fillId="0" borderId="0"/>
    <xf numFmtId="0" fontId="4" fillId="0" borderId="0"/>
    <xf numFmtId="175" fontId="53" fillId="0" borderId="0"/>
    <xf numFmtId="175" fontId="53" fillId="0" borderId="0"/>
    <xf numFmtId="0" fontId="4" fillId="0" borderId="0"/>
    <xf numFmtId="175" fontId="53" fillId="0" borderId="0"/>
    <xf numFmtId="175" fontId="53" fillId="0" borderId="0"/>
    <xf numFmtId="0" fontId="4" fillId="0" borderId="0"/>
    <xf numFmtId="175" fontId="53" fillId="0" borderId="0"/>
    <xf numFmtId="175" fontId="53" fillId="0" borderId="0"/>
    <xf numFmtId="0" fontId="45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175" fontId="53" fillId="0" borderId="0"/>
    <xf numFmtId="0" fontId="4" fillId="0" borderId="0"/>
    <xf numFmtId="0" fontId="4" fillId="0" borderId="0"/>
    <xf numFmtId="0" fontId="4" fillId="0" borderId="0"/>
    <xf numFmtId="173" fontId="4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" fillId="0" borderId="0"/>
    <xf numFmtId="0" fontId="4" fillId="0" borderId="0"/>
    <xf numFmtId="0" fontId="41" fillId="0" borderId="0"/>
    <xf numFmtId="173" fontId="41" fillId="0" borderId="0"/>
    <xf numFmtId="0" fontId="38" fillId="0" borderId="0"/>
    <xf numFmtId="0" fontId="22" fillId="8" borderId="8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9" fontId="4" fillId="0" borderId="0" applyFont="0" applyFill="0" applyBorder="0" applyAlignment="0" applyProtection="0"/>
    <xf numFmtId="175" fontId="56" fillId="0" borderId="0"/>
    <xf numFmtId="0" fontId="57" fillId="0" borderId="0" applyNumberFormat="0" applyFill="0" applyBorder="0" applyAlignment="0" applyProtection="0">
      <alignment vertical="top"/>
      <protection locked="0"/>
    </xf>
    <xf numFmtId="173" fontId="57" fillId="0" borderId="0" applyNumberFormat="0" applyFill="0" applyBorder="0" applyAlignment="0" applyProtection="0">
      <alignment vertical="top"/>
      <protection locked="0"/>
    </xf>
    <xf numFmtId="2" fontId="58" fillId="0" borderId="0" applyBorder="0">
      <alignment horizontal="right"/>
    </xf>
    <xf numFmtId="2" fontId="58" fillId="0" borderId="0" applyNumberFormat="0" applyBorder="0" applyAlignment="0"/>
    <xf numFmtId="176" fontId="58" fillId="0" borderId="0" applyNumberFormat="0" applyBorder="0" applyAlignment="0"/>
    <xf numFmtId="0" fontId="4" fillId="0" borderId="0"/>
    <xf numFmtId="177" fontId="43" fillId="0" borderId="0">
      <alignment horizontal="right"/>
      <protection locked="0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7" fillId="0" borderId="19">
      <protection locked="0"/>
    </xf>
    <xf numFmtId="173" fontId="47" fillId="0" borderId="19">
      <protection locked="0"/>
    </xf>
    <xf numFmtId="0" fontId="47" fillId="0" borderId="19">
      <protection locked="0"/>
    </xf>
    <xf numFmtId="173" fontId="47" fillId="0" borderId="19">
      <protection locked="0"/>
    </xf>
    <xf numFmtId="173" fontId="47" fillId="0" borderId="19">
      <protection locked="0"/>
    </xf>
    <xf numFmtId="0" fontId="36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58" fillId="0" borderId="0" applyFont="0" applyFill="0" applyBorder="0" applyAlignment="0" applyProtection="0"/>
    <xf numFmtId="179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58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9" fillId="0" borderId="0">
      <alignment vertical="center"/>
    </xf>
  </cellStyleXfs>
  <cellXfs count="15">
    <xf numFmtId="0" fontId="0" fillId="0" borderId="0" xfId="0"/>
    <xf numFmtId="3" fontId="0" fillId="0" borderId="0" xfId="0" applyNumberFormat="1"/>
    <xf numFmtId="3" fontId="0" fillId="0" borderId="0" xfId="0" applyNumberFormat="1"/>
    <xf numFmtId="0" fontId="0" fillId="55" borderId="0" xfId="0" applyFill="1"/>
    <xf numFmtId="3" fontId="3" fillId="0" borderId="0" xfId="0" applyNumberFormat="1" applyFont="1"/>
    <xf numFmtId="0" fontId="0" fillId="0" borderId="0" xfId="0"/>
    <xf numFmtId="3" fontId="1" fillId="0" borderId="0" xfId="84" applyNumberFormat="1" applyFont="1"/>
    <xf numFmtId="3" fontId="3" fillId="56" borderId="0" xfId="0" applyNumberFormat="1" applyFont="1" applyFill="1"/>
    <xf numFmtId="3" fontId="0" fillId="56" borderId="0" xfId="0" applyNumberFormat="1" applyFill="1"/>
    <xf numFmtId="0" fontId="0" fillId="56" borderId="0" xfId="0" applyFill="1"/>
    <xf numFmtId="0" fontId="3" fillId="55" borderId="0" xfId="0" applyFont="1" applyFill="1"/>
    <xf numFmtId="3" fontId="3" fillId="55" borderId="0" xfId="0" applyNumberFormat="1" applyFont="1" applyFill="1"/>
    <xf numFmtId="3" fontId="0" fillId="55" borderId="0" xfId="0" applyNumberFormat="1" applyFill="1"/>
    <xf numFmtId="164" fontId="0" fillId="0" borderId="0" xfId="0" applyNumberFormat="1"/>
    <xf numFmtId="2" fontId="0" fillId="0" borderId="0" xfId="0" applyNumberFormat="1"/>
  </cellXfs>
  <cellStyles count="305">
    <cellStyle name="1dec" xfId="85"/>
    <cellStyle name="20 % - Accent1 2" xfId="3"/>
    <cellStyle name="20 % - Accent1 3" xfId="58"/>
    <cellStyle name="20 % - Accent2 2" xfId="4"/>
    <cellStyle name="20 % - Accent2 3" xfId="62"/>
    <cellStyle name="20 % - Accent3 2" xfId="5"/>
    <cellStyle name="20 % - Accent3 3" xfId="66"/>
    <cellStyle name="20 % - Accent4 2" xfId="6"/>
    <cellStyle name="20 % - Accent4 3" xfId="70"/>
    <cellStyle name="20 % - Accent5 2" xfId="7"/>
    <cellStyle name="20 % - Accent5 3" xfId="74"/>
    <cellStyle name="20 % - Accent6 2" xfId="8"/>
    <cellStyle name="20 % - Accent6 3" xfId="45"/>
    <cellStyle name="20% - Accent1 2" xfId="86"/>
    <cellStyle name="20% - Accent1 3" xfId="87"/>
    <cellStyle name="20% - Accent2 2" xfId="88"/>
    <cellStyle name="20% - Accent2 3" xfId="89"/>
    <cellStyle name="20% - Accent3 2" xfId="90"/>
    <cellStyle name="20% - Accent3 3" xfId="91"/>
    <cellStyle name="20% - Accent4 2" xfId="92"/>
    <cellStyle name="20% - Accent4 3" xfId="93"/>
    <cellStyle name="20% - Accent5 2" xfId="94"/>
    <cellStyle name="20% - Accent5 3" xfId="95"/>
    <cellStyle name="20% - Accent6 2" xfId="96"/>
    <cellStyle name="20% - Accent6 3" xfId="97"/>
    <cellStyle name="40 % - Accent1 2" xfId="9"/>
    <cellStyle name="40 % - Accent1 3" xfId="59"/>
    <cellStyle name="40 % - Accent2 2" xfId="10"/>
    <cellStyle name="40 % - Accent2 3" xfId="63"/>
    <cellStyle name="40 % - Accent3 2" xfId="11"/>
    <cellStyle name="40 % - Accent3 3" xfId="67"/>
    <cellStyle name="40 % - Accent4 2" xfId="12"/>
    <cellStyle name="40 % - Accent4 3" xfId="71"/>
    <cellStyle name="40 % - Accent5 2" xfId="13"/>
    <cellStyle name="40 % - Accent5 3" xfId="75"/>
    <cellStyle name="40 % - Accent6 2" xfId="14"/>
    <cellStyle name="40 % - Accent6 3" xfId="77"/>
    <cellStyle name="40% - Accent1 2" xfId="98"/>
    <cellStyle name="40% - Accent1 3" xfId="99"/>
    <cellStyle name="40% - Accent2 2" xfId="100"/>
    <cellStyle name="40% - Accent2 3" xfId="101"/>
    <cellStyle name="40% - Accent3 2" xfId="102"/>
    <cellStyle name="40% - Accent3 3" xfId="103"/>
    <cellStyle name="40% - Accent4 2" xfId="104"/>
    <cellStyle name="40% - Accent4 3" xfId="105"/>
    <cellStyle name="40% - Accent5 2" xfId="106"/>
    <cellStyle name="40% - Accent5 3" xfId="107"/>
    <cellStyle name="40% - Accent6 2" xfId="108"/>
    <cellStyle name="40% - Accent6 3" xfId="109"/>
    <cellStyle name="60 % - Accent1 2" xfId="15"/>
    <cellStyle name="60 % - Accent1 3" xfId="60"/>
    <cellStyle name="60 % - Accent2 2" xfId="16"/>
    <cellStyle name="60 % - Accent2 3" xfId="64"/>
    <cellStyle name="60 % - Accent3 2" xfId="17"/>
    <cellStyle name="60 % - Accent3 3" xfId="68"/>
    <cellStyle name="60 % - Accent4 2" xfId="18"/>
    <cellStyle name="60 % - Accent4 3" xfId="72"/>
    <cellStyle name="60 % - Accent5 2" xfId="19"/>
    <cellStyle name="60 % - Accent5 3" xfId="76"/>
    <cellStyle name="60 % - Accent6 2" xfId="20"/>
    <cellStyle name="60 % - Accent6 3" xfId="78"/>
    <cellStyle name="60% - Accent1 2" xfId="110"/>
    <cellStyle name="60% - Accent1 3" xfId="111"/>
    <cellStyle name="60% - Accent2 2" xfId="112"/>
    <cellStyle name="60% - Accent2 3" xfId="113"/>
    <cellStyle name="60% - Accent3 2" xfId="114"/>
    <cellStyle name="60% - Accent3 3" xfId="115"/>
    <cellStyle name="60% - Accent4 2" xfId="116"/>
    <cellStyle name="60% - Accent4 3" xfId="117"/>
    <cellStyle name="60% - Accent5 2" xfId="118"/>
    <cellStyle name="60% - Accent5 3" xfId="119"/>
    <cellStyle name="60% - Accent6 2" xfId="120"/>
    <cellStyle name="60% - Accent6 3" xfId="121"/>
    <cellStyle name="A" xfId="122"/>
    <cellStyle name="Accent1 2" xfId="21"/>
    <cellStyle name="Accent1 2 2" xfId="123"/>
    <cellStyle name="Accent1 3" xfId="124"/>
    <cellStyle name="Accent1 4" xfId="57"/>
    <cellStyle name="Accent2 2" xfId="22"/>
    <cellStyle name="Accent2 2 2" xfId="125"/>
    <cellStyle name="Accent2 3" xfId="126"/>
    <cellStyle name="Accent2 4" xfId="61"/>
    <cellStyle name="Accent3 2" xfId="23"/>
    <cellStyle name="Accent3 2 2" xfId="127"/>
    <cellStyle name="Accent3 3" xfId="128"/>
    <cellStyle name="Accent3 4" xfId="65"/>
    <cellStyle name="Accent4 2" xfId="24"/>
    <cellStyle name="Accent4 2 2" xfId="129"/>
    <cellStyle name="Accent4 3" xfId="130"/>
    <cellStyle name="Accent4 4" xfId="69"/>
    <cellStyle name="Accent5 2" xfId="25"/>
    <cellStyle name="Accent5 2 2" xfId="131"/>
    <cellStyle name="Accent5 3" xfId="132"/>
    <cellStyle name="Accent5 4" xfId="73"/>
    <cellStyle name="Accent6 2" xfId="26"/>
    <cellStyle name="Accent6 2 2" xfId="133"/>
    <cellStyle name="Accent6 3" xfId="134"/>
    <cellStyle name="Accent6 4" xfId="44"/>
    <cellStyle name="Afrundet valuta_MEAN92" xfId="135"/>
    <cellStyle name="årstal" xfId="136"/>
    <cellStyle name="Avertissement 2" xfId="27"/>
    <cellStyle name="Avertissement 3" xfId="53"/>
    <cellStyle name="AZ1" xfId="137"/>
    <cellStyle name="Bad 2" xfId="138"/>
    <cellStyle name="Bad 3" xfId="139"/>
    <cellStyle name="Calcul 2" xfId="28"/>
    <cellStyle name="Calcul 3" xfId="80"/>
    <cellStyle name="Calculation 2" xfId="140"/>
    <cellStyle name="Calculation 3" xfId="141"/>
    <cellStyle name="Cellule liée 2" xfId="29"/>
    <cellStyle name="Cellule liée 3" xfId="51"/>
    <cellStyle name="Check Cell 2" xfId="142"/>
    <cellStyle name="Check Cell 3" xfId="143"/>
    <cellStyle name="Comma 2" xfId="144"/>
    <cellStyle name="Comma 2 2" xfId="145"/>
    <cellStyle name="Comma 3" xfId="146"/>
    <cellStyle name="Comma 3 2" xfId="147"/>
    <cellStyle name="Comma 3 3" xfId="148"/>
    <cellStyle name="Comma 4" xfId="149"/>
    <cellStyle name="Comma 5" xfId="150"/>
    <cellStyle name="Comma0" xfId="151"/>
    <cellStyle name="Commentaire 2" xfId="30"/>
    <cellStyle name="Commentaire 3" xfId="54"/>
    <cellStyle name="Currency0" xfId="152"/>
    <cellStyle name="Date" xfId="153"/>
    <cellStyle name="Date 2" xfId="154"/>
    <cellStyle name="Dezimal [0]_Check" xfId="155"/>
    <cellStyle name="Dezimal_Check" xfId="156"/>
    <cellStyle name="dobComma" xfId="157"/>
    <cellStyle name="Entrée 2" xfId="31"/>
    <cellStyle name="Entrée 3" xfId="50"/>
    <cellStyle name="Euro" xfId="158"/>
    <cellStyle name="Explanatory Text 2" xfId="159"/>
    <cellStyle name="Explanatory Text 3" xfId="160"/>
    <cellStyle name="Fixed" xfId="161"/>
    <cellStyle name="Good 2" xfId="162"/>
    <cellStyle name="Good 3" xfId="163"/>
    <cellStyle name="Haus" xfId="164"/>
    <cellStyle name="Haus 2" xfId="165"/>
    <cellStyle name="Heading 1 2" xfId="166"/>
    <cellStyle name="Heading 1 2 2" xfId="167"/>
    <cellStyle name="Heading 1 3" xfId="168"/>
    <cellStyle name="Heading 1 3 2" xfId="169"/>
    <cellStyle name="Heading 1 4" xfId="170"/>
    <cellStyle name="Heading 1 5" xfId="171"/>
    <cellStyle name="Heading 1 6" xfId="172"/>
    <cellStyle name="Heading 2 2" xfId="173"/>
    <cellStyle name="Heading 2 2 2" xfId="174"/>
    <cellStyle name="Heading 2 3" xfId="175"/>
    <cellStyle name="Heading 2 3 2" xfId="176"/>
    <cellStyle name="Heading 2 4" xfId="177"/>
    <cellStyle name="Heading 2 5" xfId="178"/>
    <cellStyle name="Heading 2 6" xfId="179"/>
    <cellStyle name="Heading 3 2" xfId="180"/>
    <cellStyle name="Heading 3 3" xfId="181"/>
    <cellStyle name="Heading 4 2" xfId="182"/>
    <cellStyle name="Heading 4 3" xfId="183"/>
    <cellStyle name="Hovede" xfId="184"/>
    <cellStyle name="Hovede 2" xfId="185"/>
    <cellStyle name="Hyperlink 2" xfId="186"/>
    <cellStyle name="Hyperlink 2 2" xfId="187"/>
    <cellStyle name="Hyperlink 2_Social Expenditure Outlook" xfId="188"/>
    <cellStyle name="Hyperlink 3" xfId="189"/>
    <cellStyle name="Hyperlink 3 2" xfId="190"/>
    <cellStyle name="Hyperlink 4" xfId="191"/>
    <cellStyle name="Hyperlink 4 2" xfId="192"/>
    <cellStyle name="Hyperlink 4_Social Expenditure Outlook" xfId="193"/>
    <cellStyle name="Hyperlink 5" xfId="194"/>
    <cellStyle name="Hypertextový odkaz" xfId="195"/>
    <cellStyle name="Hypertextový odkaz 2" xfId="196"/>
    <cellStyle name="Input 2" xfId="197"/>
    <cellStyle name="Input 3" xfId="198"/>
    <cellStyle name="Insatisfaisant 2" xfId="32"/>
    <cellStyle name="Insatisfaisant 3" xfId="48"/>
    <cellStyle name="Linked Cell 2" xfId="199"/>
    <cellStyle name="Linked Cell 3" xfId="200"/>
    <cellStyle name="Neutral 2" xfId="201"/>
    <cellStyle name="Neutral 3" xfId="202"/>
    <cellStyle name="Neutre 2" xfId="33"/>
    <cellStyle name="Neutre 3" xfId="49"/>
    <cellStyle name="No-definido" xfId="203"/>
    <cellStyle name="No-definido 2" xfId="204"/>
    <cellStyle name="Normal" xfId="0" builtinId="0"/>
    <cellStyle name="Normal 10" xfId="205"/>
    <cellStyle name="Normal 10 2" xfId="206"/>
    <cellStyle name="Normal 11" xfId="207"/>
    <cellStyle name="Normal 12" xfId="84"/>
    <cellStyle name="Normal 17" xfId="208"/>
    <cellStyle name="Normal 17 2" xfId="209"/>
    <cellStyle name="Normal 17_Social Expenditure Outlook" xfId="210"/>
    <cellStyle name="Normal 2" xfId="2"/>
    <cellStyle name="Normal 2 10" xfId="211"/>
    <cellStyle name="Normal 2 10 2" xfId="212"/>
    <cellStyle name="Normal 2 10_Social Expenditure Outlook" xfId="213"/>
    <cellStyle name="Normal 2 11" xfId="214"/>
    <cellStyle name="Normal 2 11 2" xfId="215"/>
    <cellStyle name="Normal 2 11_Social Expenditure Outlook" xfId="216"/>
    <cellStyle name="Normal 2 12" xfId="217"/>
    <cellStyle name="Normal 2 12 2" xfId="218"/>
    <cellStyle name="Normal 2 12_Social Expenditure Outlook" xfId="219"/>
    <cellStyle name="Normal 2 13" xfId="220"/>
    <cellStyle name="Normal 2 13 2" xfId="221"/>
    <cellStyle name="Normal 2 13_Social Expenditure Outlook" xfId="222"/>
    <cellStyle name="Normal 2 14" xfId="223"/>
    <cellStyle name="Normal 2 14 2" xfId="224"/>
    <cellStyle name="Normal 2 14_Social Expenditure Outlook" xfId="225"/>
    <cellStyle name="Normal 2 15" xfId="226"/>
    <cellStyle name="Normal 2 15 2" xfId="227"/>
    <cellStyle name="Normal 2 15_Social Expenditure Outlook" xfId="228"/>
    <cellStyle name="Normal 2 16" xfId="229"/>
    <cellStyle name="Normal 2 16 2" xfId="230"/>
    <cellStyle name="Normal 2 17" xfId="231"/>
    <cellStyle name="Normal 2 18" xfId="232"/>
    <cellStyle name="Normal 2 19" xfId="233"/>
    <cellStyle name="Normal 2 2" xfId="234"/>
    <cellStyle name="Normal 2 2 2" xfId="235"/>
    <cellStyle name="Normal 2 2_Social Expenditure Outlook" xfId="236"/>
    <cellStyle name="Normal 2 3" xfId="237"/>
    <cellStyle name="Normal 2 3 2" xfId="238"/>
    <cellStyle name="Normal 2 3_Social Expenditure Outlook" xfId="239"/>
    <cellStyle name="Normal 2 4" xfId="240"/>
    <cellStyle name="Normal 2 4 2" xfId="241"/>
    <cellStyle name="Normal 2 4_Social Expenditure Outlook" xfId="242"/>
    <cellStyle name="Normal 2 5" xfId="243"/>
    <cellStyle name="Normal 2 5 2" xfId="244"/>
    <cellStyle name="Normal 2 5_Social Expenditure Outlook" xfId="245"/>
    <cellStyle name="Normal 2 6" xfId="246"/>
    <cellStyle name="Normal 2 6 2" xfId="247"/>
    <cellStyle name="Normal 2 6_Social Expenditure Outlook" xfId="248"/>
    <cellStyle name="Normal 2 7" xfId="249"/>
    <cellStyle name="Normal 2 7 2" xfId="250"/>
    <cellStyle name="Normal 2 7_Social Expenditure Outlook" xfId="251"/>
    <cellStyle name="Normal 2 8" xfId="252"/>
    <cellStyle name="Normal 2 8 2" xfId="253"/>
    <cellStyle name="Normal 2 8_Social Expenditure Outlook" xfId="254"/>
    <cellStyle name="Normal 2 9" xfId="255"/>
    <cellStyle name="Normal 2 9 2" xfId="256"/>
    <cellStyle name="Normal 2 9_Social Expenditure Outlook" xfId="257"/>
    <cellStyle name="Normal 3" xfId="258"/>
    <cellStyle name="Normal 3 2" xfId="259"/>
    <cellStyle name="Normal 4" xfId="260"/>
    <cellStyle name="Normal 4 2" xfId="261"/>
    <cellStyle name="Normal 5" xfId="262"/>
    <cellStyle name="Normal 6" xfId="263"/>
    <cellStyle name="Normal 7" xfId="264"/>
    <cellStyle name="Normal 8" xfId="265"/>
    <cellStyle name="Normal 9" xfId="266"/>
    <cellStyle name="Normál_H-Quant99-01" xfId="267"/>
    <cellStyle name="NormalDK" xfId="268"/>
    <cellStyle name="NormalDK 2" xfId="269"/>
    <cellStyle name="Normalny_FDB Quest - Parenting support" xfId="270"/>
    <cellStyle name="Note 2" xfId="271"/>
    <cellStyle name="Note 3" xfId="272"/>
    <cellStyle name="Output 2" xfId="273"/>
    <cellStyle name="Output 3" xfId="274"/>
    <cellStyle name="Percent 2" xfId="275"/>
    <cellStyle name="Satisfaisant 2" xfId="34"/>
    <cellStyle name="Satisfaisant 3" xfId="47"/>
    <cellStyle name="Sbold" xfId="276"/>
    <cellStyle name="Sledovaný hypertextový odkaz" xfId="277"/>
    <cellStyle name="Sledovaný hypertextový odkaz 2" xfId="278"/>
    <cellStyle name="Snorm" xfId="279"/>
    <cellStyle name="Snorm 2" xfId="280"/>
    <cellStyle name="socxn" xfId="281"/>
    <cellStyle name="Sortie 2" xfId="35"/>
    <cellStyle name="Sortie 3" xfId="79"/>
    <cellStyle name="Standard_AT1990-2000Nat" xfId="282"/>
    <cellStyle name="tal" xfId="283"/>
    <cellStyle name="Texte explicatif 2" xfId="36"/>
    <cellStyle name="Texte explicatif 3" xfId="55"/>
    <cellStyle name="Title 2" xfId="284"/>
    <cellStyle name="Title 3" xfId="285"/>
    <cellStyle name="Titre" xfId="1" builtinId="15" customBuiltin="1"/>
    <cellStyle name="Titre 2" xfId="37"/>
    <cellStyle name="Titre 1 2" xfId="38"/>
    <cellStyle name="Titre 1 3" xfId="83"/>
    <cellStyle name="Titre 2 2" xfId="39"/>
    <cellStyle name="Titre 2 3" xfId="82"/>
    <cellStyle name="Titre 3 2" xfId="40"/>
    <cellStyle name="Titre 3 3" xfId="81"/>
    <cellStyle name="Titre 4 2" xfId="41"/>
    <cellStyle name="Titre 4 3" xfId="46"/>
    <cellStyle name="Total 2" xfId="42"/>
    <cellStyle name="Total 2 2" xfId="287"/>
    <cellStyle name="Total 2 3" xfId="286"/>
    <cellStyle name="Total 3" xfId="288"/>
    <cellStyle name="Total 3 2" xfId="289"/>
    <cellStyle name="Total 4" xfId="290"/>
    <cellStyle name="Total 5" xfId="291"/>
    <cellStyle name="Total 6" xfId="292"/>
    <cellStyle name="Total 7" xfId="56"/>
    <cellStyle name="Tusenskille [0]_NO" xfId="293"/>
    <cellStyle name="Tusenskille_NO" xfId="294"/>
    <cellStyle name="Tusental (0)_Data 1993" xfId="295"/>
    <cellStyle name="Tusental_Data 1993" xfId="296"/>
    <cellStyle name="Valuta (0)_Data 1993" xfId="297"/>
    <cellStyle name="Valuta [0]_NO" xfId="298"/>
    <cellStyle name="Valuta_Data 1993" xfId="299"/>
    <cellStyle name="Vérification 2" xfId="43"/>
    <cellStyle name="Vérification 3" xfId="52"/>
    <cellStyle name="Währung [0]_Check" xfId="300"/>
    <cellStyle name="Währung_Check" xfId="301"/>
    <cellStyle name="Warning Text 2" xfId="302"/>
    <cellStyle name="Warning Text 3" xfId="303"/>
    <cellStyle name="標準_②Ｂ分類事項一覧（英語）" xfId="304"/>
  </cellStyles>
  <dxfs count="0"/>
  <tableStyles count="0" defaultTableStyle="TableStyleMedium2" defaultPivotStyle="PivotStyleLight16"/>
  <colors>
    <mruColors>
      <color rgb="FF005AA5"/>
      <color rgb="FF01AAFF"/>
      <color rgb="FF142882"/>
      <color rgb="FFF59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Feuil4!$A$27</c:f>
              <c:strCache>
                <c:ptCount val="1"/>
                <c:pt idx="0">
                  <c:v>nb enfants pris en charge Fr</c:v>
                </c:pt>
              </c:strCache>
            </c:strRef>
          </c:tx>
          <c:marker>
            <c:symbol val="none"/>
          </c:marker>
          <c:cat>
            <c:numRef>
              <c:f>Feuil4!$B$26:$N$26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Feuil4!$B$27:$N$27</c:f>
              <c:numCache>
                <c:formatCode>#,##0</c:formatCode>
                <c:ptCount val="13"/>
                <c:pt idx="0">
                  <c:v>487127.01630000002</c:v>
                </c:pt>
                <c:pt idx="1">
                  <c:v>429114.39800000004</c:v>
                </c:pt>
                <c:pt idx="2">
                  <c:v>475952.17139999999</c:v>
                </c:pt>
                <c:pt idx="3">
                  <c:v>481718.59759999998</c:v>
                </c:pt>
                <c:pt idx="4">
                  <c:v>453287.93640000001</c:v>
                </c:pt>
                <c:pt idx="5">
                  <c:v>463684.76</c:v>
                </c:pt>
                <c:pt idx="6">
                  <c:v>459509.67809999996</c:v>
                </c:pt>
                <c:pt idx="7">
                  <c:v>453287.44120000006</c:v>
                </c:pt>
                <c:pt idx="8">
                  <c:v>467466.9975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Feuil4!$A$28</c:f>
              <c:strCache>
                <c:ptCount val="1"/>
                <c:pt idx="0">
                  <c:v>nb enfants pris en charge All</c:v>
                </c:pt>
              </c:strCache>
            </c:strRef>
          </c:tx>
          <c:marker>
            <c:symbol val="none"/>
          </c:marker>
          <c:cat>
            <c:numRef>
              <c:f>Feuil4!$B$26:$N$26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Feuil4!$B$28:$N$28</c:f>
              <c:numCache>
                <c:formatCode>#,##0</c:formatCode>
                <c:ptCount val="13"/>
                <c:pt idx="0">
                  <c:v>254655.87399999998</c:v>
                </c:pt>
                <c:pt idx="1">
                  <c:v>279448.38</c:v>
                </c:pt>
                <c:pt idx="2">
                  <c:v>313775.15400000004</c:v>
                </c:pt>
                <c:pt idx="3">
                  <c:v>356412.9</c:v>
                </c:pt>
                <c:pt idx="4">
                  <c:v>400321.57200000004</c:v>
                </c:pt>
                <c:pt idx="5">
                  <c:v>436338.51</c:v>
                </c:pt>
                <c:pt idx="6">
                  <c:v>473173.27199999994</c:v>
                </c:pt>
                <c:pt idx="7">
                  <c:v>504849.88</c:v>
                </c:pt>
                <c:pt idx="8">
                  <c:v>557685.35199999996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Feuil4!$A$29</c:f>
              <c:strCache>
                <c:ptCount val="1"/>
                <c:pt idx="0">
                  <c:v>ambitions Fr </c:v>
                </c:pt>
              </c:strCache>
            </c:strRef>
          </c:tx>
          <c:marker>
            <c:symbol val="none"/>
          </c:marker>
          <c:cat>
            <c:numRef>
              <c:f>Feuil4!$B$26:$N$26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Feuil4!$B$29:$N$29</c:f>
              <c:numCache>
                <c:formatCode>#,##0</c:formatCode>
                <c:ptCount val="13"/>
                <c:pt idx="0">
                  <c:v>487127.01630000002</c:v>
                </c:pt>
                <c:pt idx="1">
                  <c:v>500640.56175454549</c:v>
                </c:pt>
                <c:pt idx="2">
                  <c:v>514154.10720909096</c:v>
                </c:pt>
                <c:pt idx="3">
                  <c:v>527667.65266363637</c:v>
                </c:pt>
                <c:pt idx="4">
                  <c:v>541181.19811818178</c:v>
                </c:pt>
                <c:pt idx="5">
                  <c:v>554694.74357272719</c:v>
                </c:pt>
                <c:pt idx="6">
                  <c:v>568208.28902727261</c:v>
                </c:pt>
                <c:pt idx="7">
                  <c:v>581721.83448181802</c:v>
                </c:pt>
                <c:pt idx="8">
                  <c:v>595235.37993636343</c:v>
                </c:pt>
                <c:pt idx="9">
                  <c:v>608748.92539090884</c:v>
                </c:pt>
                <c:pt idx="10">
                  <c:v>622262.47084545426</c:v>
                </c:pt>
                <c:pt idx="11">
                  <c:v>635776.01629999967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Feuil4!$A$30</c:f>
              <c:strCache>
                <c:ptCount val="1"/>
                <c:pt idx="0">
                  <c:v>ambitions All </c:v>
                </c:pt>
              </c:strCache>
            </c:strRef>
          </c:tx>
          <c:marker>
            <c:symbol val="none"/>
          </c:marker>
          <c:cat>
            <c:numRef>
              <c:f>Feuil4!$B$26:$N$26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Feuil4!$B$30:$N$30</c:f>
              <c:numCache>
                <c:formatCode>#,##0</c:formatCode>
                <c:ptCount val="13"/>
                <c:pt idx="0">
                  <c:v>254655.87399999998</c:v>
                </c:pt>
                <c:pt idx="1">
                  <c:v>291291.7178333333</c:v>
                </c:pt>
                <c:pt idx="2">
                  <c:v>327927.56166666665</c:v>
                </c:pt>
                <c:pt idx="3">
                  <c:v>364563.40549999999</c:v>
                </c:pt>
                <c:pt idx="4">
                  <c:v>401199.24933333334</c:v>
                </c:pt>
                <c:pt idx="5">
                  <c:v>437835.09316666669</c:v>
                </c:pt>
                <c:pt idx="6">
                  <c:v>474470.93700000003</c:v>
                </c:pt>
                <c:pt idx="7">
                  <c:v>511106.78083333338</c:v>
                </c:pt>
                <c:pt idx="8">
                  <c:v>547742.62466666673</c:v>
                </c:pt>
                <c:pt idx="9">
                  <c:v>584378.46850000008</c:v>
                </c:pt>
                <c:pt idx="10">
                  <c:v>621014.31233333342</c:v>
                </c:pt>
                <c:pt idx="11">
                  <c:v>657650.15616666677</c:v>
                </c:pt>
                <c:pt idx="12">
                  <c:v>694286.00000000012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69536"/>
        <c:axId val="49171072"/>
      </c:lineChart>
      <c:catAx>
        <c:axId val="491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71072"/>
        <c:crosses val="autoZero"/>
        <c:auto val="1"/>
        <c:lblAlgn val="ctr"/>
        <c:lblOffset val="100"/>
        <c:noMultiLvlLbl val="0"/>
      </c:catAx>
      <c:valAx>
        <c:axId val="49171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16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5"/>
          <c:order val="3"/>
          <c:tx>
            <c:strRef>
              <c:f>Feuil4!$A$4</c:f>
              <c:strCache>
                <c:ptCount val="1"/>
                <c:pt idx="0">
                  <c:v> France, taux de couverture à l'école</c:v>
                </c:pt>
              </c:strCache>
            </c:strRef>
          </c:tx>
          <c:spPr>
            <a:solidFill>
              <a:srgbClr val="005AA5">
                <a:alpha val="50000"/>
              </a:srgbClr>
            </a:solidFill>
          </c:spPr>
          <c:cat>
            <c:numRef>
              <c:f>Feuil4!$B$1:$J$1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Feuil4!$B$4:$J$4</c:f>
              <c:numCache>
                <c:formatCode>0.00</c:formatCode>
                <c:ptCount val="9"/>
                <c:pt idx="0">
                  <c:v>7.3781504524886863</c:v>
                </c:pt>
                <c:pt idx="1">
                  <c:v>5.9994597963847918</c:v>
                </c:pt>
                <c:pt idx="2">
                  <c:v>5.9455696202531652</c:v>
                </c:pt>
                <c:pt idx="3">
                  <c:v>5.1733059548254605</c:v>
                </c:pt>
                <c:pt idx="4">
                  <c:v>4.4201777955911821</c:v>
                </c:pt>
                <c:pt idx="5">
                  <c:v>3.8103448275862064</c:v>
                </c:pt>
                <c:pt idx="6">
                  <c:v>3.5814471243042667</c:v>
                </c:pt>
                <c:pt idx="7">
                  <c:v>3.6733212341197823</c:v>
                </c:pt>
                <c:pt idx="8">
                  <c:v>3.700534759358288</c:v>
                </c:pt>
              </c:numCache>
            </c:numRef>
          </c:val>
        </c:ser>
        <c:ser>
          <c:idx val="4"/>
          <c:order val="5"/>
          <c:tx>
            <c:strRef>
              <c:f>Feuil4!$A$3</c:f>
              <c:strCache>
                <c:ptCount val="1"/>
                <c:pt idx="0">
                  <c:v> France, taux de couverture en crèche</c:v>
                </c:pt>
              </c:strCache>
            </c:strRef>
          </c:tx>
          <c:spPr>
            <a:solidFill>
              <a:srgbClr val="00B0F0">
                <a:alpha val="14000"/>
              </a:srgbClr>
            </a:solidFill>
          </c:spPr>
          <c:cat>
            <c:numRef>
              <c:f>Feuil4!$B$1:$J$1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Feuil4!$B$3:$J$3</c:f>
              <c:numCache>
                <c:formatCode>0.00</c:formatCode>
                <c:ptCount val="9"/>
                <c:pt idx="0">
                  <c:v>13.51063914027149</c:v>
                </c:pt>
                <c:pt idx="1">
                  <c:v>12.143382505713692</c:v>
                </c:pt>
                <c:pt idx="2">
                  <c:v>14.035443037974687</c:v>
                </c:pt>
                <c:pt idx="3">
                  <c:v>14.911293634496916</c:v>
                </c:pt>
                <c:pt idx="4">
                  <c:v>14.509714068136272</c:v>
                </c:pt>
                <c:pt idx="5">
                  <c:v>15.4367816091954</c:v>
                </c:pt>
                <c:pt idx="6">
                  <c:v>15.551020408163263</c:v>
                </c:pt>
                <c:pt idx="7">
                  <c:v>15.244283121597096</c:v>
                </c:pt>
                <c:pt idx="8">
                  <c:v>16.004812834224598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71680"/>
        <c:axId val="101688064"/>
      </c:areaChart>
      <c:lineChart>
        <c:grouping val="standard"/>
        <c:varyColors val="0"/>
        <c:ser>
          <c:idx val="0"/>
          <c:order val="0"/>
          <c:tx>
            <c:strRef>
              <c:f>Feuil4!$A$2</c:f>
              <c:strCache>
                <c:ptCount val="1"/>
                <c:pt idx="0">
                  <c:v> France, taux de couverture collectif (OCDE)</c:v>
                </c:pt>
              </c:strCache>
            </c:strRef>
          </c:tx>
          <c:spPr>
            <a:ln>
              <a:solidFill>
                <a:srgbClr val="142882"/>
              </a:solidFill>
            </a:ln>
          </c:spPr>
          <c:marker>
            <c:symbol val="none"/>
          </c:marker>
          <c:cat>
            <c:numRef>
              <c:f>Feuil4!$B$1:$J$1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Feuil4!$B$2:$J$2</c:f>
              <c:numCache>
                <c:formatCode>General</c:formatCode>
                <c:ptCount val="9"/>
                <c:pt idx="0">
                  <c:v>20.89</c:v>
                </c:pt>
                <c:pt idx="1">
                  <c:v>18.14</c:v>
                </c:pt>
                <c:pt idx="2">
                  <c:v>19.98</c:v>
                </c:pt>
                <c:pt idx="3">
                  <c:v>20.079999999999998</c:v>
                </c:pt>
                <c:pt idx="4">
                  <c:v>18.93</c:v>
                </c:pt>
                <c:pt idx="5">
                  <c:v>19.25</c:v>
                </c:pt>
                <c:pt idx="6">
                  <c:v>19.13</c:v>
                </c:pt>
                <c:pt idx="7">
                  <c:v>18.920000000000002</c:v>
                </c:pt>
                <c:pt idx="8">
                  <c:v>19.71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Feuil4!$A$5</c:f>
              <c:strCache>
                <c:ptCount val="1"/>
                <c:pt idx="0">
                  <c:v> Allemagne, taux de couverture collectif (OCDE)</c:v>
                </c:pt>
              </c:strCache>
            </c:strRef>
          </c:tx>
          <c:spPr>
            <a:ln>
              <a:solidFill>
                <a:srgbClr val="F59100"/>
              </a:solidFill>
            </a:ln>
          </c:spPr>
          <c:marker>
            <c:symbol val="none"/>
          </c:marker>
          <c:cat>
            <c:numRef>
              <c:f>Feuil4!$B$1:$J$1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Feuil4!$B$5:$J$5</c:f>
              <c:numCache>
                <c:formatCode>General</c:formatCode>
                <c:ptCount val="9"/>
                <c:pt idx="0">
                  <c:v>12.1</c:v>
                </c:pt>
                <c:pt idx="1">
                  <c:v>13.5</c:v>
                </c:pt>
                <c:pt idx="2">
                  <c:v>15.3</c:v>
                </c:pt>
                <c:pt idx="3">
                  <c:v>17.399999999999999</c:v>
                </c:pt>
                <c:pt idx="4">
                  <c:v>19.600000000000001</c:v>
                </c:pt>
                <c:pt idx="5">
                  <c:v>21.4</c:v>
                </c:pt>
                <c:pt idx="6">
                  <c:v>23.4</c:v>
                </c:pt>
                <c:pt idx="7">
                  <c:v>24.8</c:v>
                </c:pt>
                <c:pt idx="8">
                  <c:v>27.4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Feuil4!$A$6</c:f>
              <c:strCache>
                <c:ptCount val="1"/>
                <c:pt idx="0">
                  <c:v> Taux cible pour la France</c:v>
                </c:pt>
              </c:strCache>
            </c:strRef>
          </c:tx>
          <c:spPr>
            <a:ln>
              <a:solidFill>
                <a:srgbClr val="142882"/>
              </a:solidFill>
              <a:prstDash val="sysDash"/>
            </a:ln>
          </c:spPr>
          <c:marker>
            <c:symbol val="none"/>
          </c:marker>
          <c:dPt>
            <c:idx val="3"/>
            <c:bubble3D val="0"/>
          </c:dPt>
          <c:cat>
            <c:numRef>
              <c:f>Feuil4!$B$1:$J$1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Feuil4!$B$6:$J$6</c:f>
              <c:numCache>
                <c:formatCode>0.0</c:formatCode>
                <c:ptCount val="9"/>
                <c:pt idx="0">
                  <c:v>20.89</c:v>
                </c:pt>
                <c:pt idx="1">
                  <c:v>21.163633363398482</c:v>
                </c:pt>
                <c:pt idx="2">
                  <c:v>21.583679368077018</c:v>
                </c:pt>
                <c:pt idx="3">
                  <c:v>21.995344415338426</c:v>
                </c:pt>
                <c:pt idx="4">
                  <c:v>22.600557521427085</c:v>
                </c:pt>
                <c:pt idx="5">
                  <c:v>23.028304432034812</c:v>
                </c:pt>
                <c:pt idx="6">
                  <c:v>23.655267967448985</c:v>
                </c:pt>
                <c:pt idx="7">
                  <c:v>24.28078986538663</c:v>
                </c:pt>
                <c:pt idx="8">
                  <c:v>25.097149962005016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Feuil4!$A$7</c:f>
              <c:strCache>
                <c:ptCount val="1"/>
                <c:pt idx="0">
                  <c:v> Taux cible pour l'Allemagne</c:v>
                </c:pt>
              </c:strCache>
            </c:strRef>
          </c:tx>
          <c:spPr>
            <a:ln>
              <a:solidFill>
                <a:srgbClr val="F59100"/>
              </a:solidFill>
              <a:prstDash val="sysDash"/>
            </a:ln>
          </c:spPr>
          <c:marker>
            <c:symbol val="none"/>
          </c:marker>
          <c:cat>
            <c:numRef>
              <c:f>Feuil4!$B$1:$J$1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Feuil4!$B$7:$J$7</c:f>
              <c:numCache>
                <c:formatCode>0.0</c:formatCode>
                <c:ptCount val="9"/>
                <c:pt idx="0">
                  <c:v>12.1</c:v>
                </c:pt>
                <c:pt idx="1">
                  <c:v>14.072145241099623</c:v>
                </c:pt>
                <c:pt idx="2">
                  <c:v>15.990085988452737</c:v>
                </c:pt>
                <c:pt idx="3">
                  <c:v>17.797905899870628</c:v>
                </c:pt>
                <c:pt idx="4">
                  <c:v>19.642971643140264</c:v>
                </c:pt>
                <c:pt idx="5">
                  <c:v>21.473399159213947</c:v>
                </c:pt>
                <c:pt idx="6">
                  <c:v>23.464173872018705</c:v>
                </c:pt>
                <c:pt idx="7">
                  <c:v>25.107360953847639</c:v>
                </c:pt>
                <c:pt idx="8">
                  <c:v>26.911497427794494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71680"/>
        <c:axId val="101688064"/>
      </c:lineChart>
      <c:catAx>
        <c:axId val="10167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688064"/>
        <c:crosses val="autoZero"/>
        <c:auto val="1"/>
        <c:lblAlgn val="ctr"/>
        <c:lblOffset val="100"/>
        <c:noMultiLvlLbl val="0"/>
      </c:catAx>
      <c:valAx>
        <c:axId val="101688064"/>
        <c:scaling>
          <c:orientation val="minMax"/>
        </c:scaling>
        <c:delete val="0"/>
        <c:axPos val="l"/>
        <c:majorGridlines/>
        <c:numFmt formatCode="0\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fr-FR"/>
          </a:p>
        </c:txPr>
        <c:crossAx val="101671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78875551750380513"/>
          <c:w val="1"/>
          <c:h val="0.1451044520547945"/>
        </c:manualLayout>
      </c:layout>
      <c:overlay val="0"/>
      <c:txPr>
        <a:bodyPr/>
        <a:lstStyle/>
        <a:p>
          <a:pPr>
            <a:defRPr sz="10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300"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487456</xdr:colOff>
      <xdr:row>13</xdr:row>
      <xdr:rowOff>141755</xdr:rowOff>
    </xdr:from>
    <xdr:to>
      <xdr:col>14</xdr:col>
      <xdr:colOff>212912</xdr:colOff>
      <xdr:row>34</xdr:row>
      <xdr:rowOff>18610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663387</xdr:colOff>
      <xdr:row>5</xdr:row>
      <xdr:rowOff>107575</xdr:rowOff>
    </xdr:from>
    <xdr:to>
      <xdr:col>8</xdr:col>
      <xdr:colOff>76234</xdr:colOff>
      <xdr:row>31</xdr:row>
      <xdr:rowOff>161928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85" zoomScaleNormal="85" workbookViewId="0">
      <selection activeCell="A7" sqref="A7"/>
    </sheetView>
  </sheetViews>
  <sheetFormatPr baseColWidth="10" defaultRowHeight="14.4"/>
  <cols>
    <col min="1" max="1" width="34.88671875" customWidth="1"/>
    <col min="10" max="10" width="18.33203125" customWidth="1"/>
  </cols>
  <sheetData>
    <row r="1" spans="1:15">
      <c r="A1" s="5"/>
      <c r="B1" s="5">
        <v>2006</v>
      </c>
      <c r="C1" s="5">
        <v>2007</v>
      </c>
      <c r="D1" s="5">
        <v>2008</v>
      </c>
      <c r="E1" s="5">
        <v>2009</v>
      </c>
      <c r="F1" s="5">
        <v>2010</v>
      </c>
      <c r="G1" s="5">
        <v>2011</v>
      </c>
      <c r="H1" s="5">
        <v>2012</v>
      </c>
      <c r="I1" s="5">
        <v>2013</v>
      </c>
      <c r="J1" s="5">
        <v>2014</v>
      </c>
      <c r="K1" s="5">
        <v>2015</v>
      </c>
      <c r="L1" s="5">
        <v>2016</v>
      </c>
      <c r="M1" s="5">
        <v>2017</v>
      </c>
      <c r="N1">
        <v>2018</v>
      </c>
      <c r="O1" t="s">
        <v>3</v>
      </c>
    </row>
    <row r="2" spans="1:15">
      <c r="A2" s="5" t="s">
        <v>17</v>
      </c>
      <c r="B2" s="5">
        <v>20.89</v>
      </c>
      <c r="C2" s="5">
        <v>18.14</v>
      </c>
      <c r="D2" s="5">
        <v>19.98</v>
      </c>
      <c r="E2" s="5">
        <v>20.079999999999998</v>
      </c>
      <c r="F2" s="5">
        <v>18.93</v>
      </c>
      <c r="G2" s="5">
        <v>19.25</v>
      </c>
      <c r="H2" s="5">
        <v>19.13</v>
      </c>
      <c r="I2" s="5">
        <v>18.920000000000002</v>
      </c>
      <c r="J2" s="5">
        <v>19.71</v>
      </c>
      <c r="K2" s="5"/>
      <c r="L2" s="5"/>
      <c r="M2" s="5"/>
    </row>
    <row r="3" spans="1:15" s="5" customFormat="1">
      <c r="A3" s="5" t="s">
        <v>18</v>
      </c>
      <c r="B3" s="14">
        <v>13.51063914027149</v>
      </c>
      <c r="C3" s="14">
        <v>12.143382505713692</v>
      </c>
      <c r="D3" s="14">
        <v>14.035443037974687</v>
      </c>
      <c r="E3" s="14">
        <v>14.911293634496916</v>
      </c>
      <c r="F3" s="14">
        <v>14.509714068136272</v>
      </c>
      <c r="G3" s="14">
        <v>15.4367816091954</v>
      </c>
      <c r="H3" s="14">
        <v>15.551020408163263</v>
      </c>
      <c r="I3" s="14">
        <v>15.244283121597096</v>
      </c>
      <c r="J3" s="14">
        <v>16.004812834224598</v>
      </c>
    </row>
    <row r="4" spans="1:15" s="5" customFormat="1">
      <c r="A4" s="5" t="s">
        <v>15</v>
      </c>
      <c r="B4" s="14">
        <v>7.3781504524886863</v>
      </c>
      <c r="C4" s="14">
        <v>5.9994597963847918</v>
      </c>
      <c r="D4" s="14">
        <v>5.9455696202531652</v>
      </c>
      <c r="E4" s="14">
        <v>5.1733059548254605</v>
      </c>
      <c r="F4" s="14">
        <v>4.4201777955911821</v>
      </c>
      <c r="G4" s="14">
        <v>3.8103448275862064</v>
      </c>
      <c r="H4" s="14">
        <v>3.5814471243042667</v>
      </c>
      <c r="I4" s="14">
        <v>3.6733212341197823</v>
      </c>
      <c r="J4" s="14">
        <v>3.700534759358288</v>
      </c>
    </row>
    <row r="5" spans="1:15">
      <c r="A5" s="5" t="s">
        <v>16</v>
      </c>
      <c r="B5" s="5">
        <v>12.1</v>
      </c>
      <c r="C5" s="5">
        <v>13.5</v>
      </c>
      <c r="D5" s="5">
        <v>15.3</v>
      </c>
      <c r="E5" s="5">
        <v>17.399999999999999</v>
      </c>
      <c r="F5" s="5">
        <v>19.600000000000001</v>
      </c>
      <c r="G5" s="5">
        <v>21.4</v>
      </c>
      <c r="H5" s="5">
        <v>23.4</v>
      </c>
      <c r="I5" s="5">
        <v>24.8</v>
      </c>
      <c r="J5" s="5">
        <v>27.4</v>
      </c>
      <c r="K5" s="5">
        <v>28.2</v>
      </c>
      <c r="L5" s="5"/>
      <c r="M5" s="5"/>
    </row>
    <row r="6" spans="1:15" s="5" customFormat="1">
      <c r="A6" s="5" t="s">
        <v>19</v>
      </c>
      <c r="B6" s="13">
        <f>B12/B8*100</f>
        <v>20.89</v>
      </c>
      <c r="C6" s="13">
        <f t="shared" ref="C6:J6" si="0">C12/C8*100</f>
        <v>21.163633363398482</v>
      </c>
      <c r="D6" s="13">
        <f t="shared" si="0"/>
        <v>21.583679368077018</v>
      </c>
      <c r="E6" s="13">
        <f t="shared" si="0"/>
        <v>21.995344415338426</v>
      </c>
      <c r="F6" s="13">
        <f t="shared" si="0"/>
        <v>22.600557521427085</v>
      </c>
      <c r="G6" s="13">
        <f t="shared" si="0"/>
        <v>23.028304432034812</v>
      </c>
      <c r="H6" s="13">
        <f t="shared" si="0"/>
        <v>23.655267967448985</v>
      </c>
      <c r="I6" s="13">
        <f t="shared" si="0"/>
        <v>24.28078986538663</v>
      </c>
      <c r="J6" s="13">
        <f t="shared" si="0"/>
        <v>25.097149962005016</v>
      </c>
    </row>
    <row r="7" spans="1:15" s="5" customFormat="1">
      <c r="A7" s="5" t="s">
        <v>20</v>
      </c>
      <c r="B7" s="13">
        <f>B13/B9*100</f>
        <v>12.1</v>
      </c>
      <c r="C7" s="13">
        <f t="shared" ref="C7:J7" si="1">C13/C9*100</f>
        <v>14.072145241099623</v>
      </c>
      <c r="D7" s="13">
        <f t="shared" si="1"/>
        <v>15.990085988452737</v>
      </c>
      <c r="E7" s="13">
        <f t="shared" si="1"/>
        <v>17.797905899870628</v>
      </c>
      <c r="F7" s="13">
        <f t="shared" si="1"/>
        <v>19.642971643140264</v>
      </c>
      <c r="G7" s="13">
        <f t="shared" si="1"/>
        <v>21.473399159213947</v>
      </c>
      <c r="H7" s="13">
        <f t="shared" si="1"/>
        <v>23.464173872018705</v>
      </c>
      <c r="I7" s="13">
        <f t="shared" si="1"/>
        <v>25.107360953847639</v>
      </c>
      <c r="J7" s="13">
        <f t="shared" si="1"/>
        <v>26.911497427794494</v>
      </c>
    </row>
    <row r="8" spans="1:15">
      <c r="A8" s="5" t="s">
        <v>13</v>
      </c>
      <c r="B8" s="6">
        <v>2331867</v>
      </c>
      <c r="C8" s="6">
        <v>2365570</v>
      </c>
      <c r="D8" s="6">
        <v>2382143</v>
      </c>
      <c r="E8" s="6">
        <v>2398997</v>
      </c>
      <c r="F8" s="6">
        <v>2394548</v>
      </c>
      <c r="G8" s="6">
        <v>2408752</v>
      </c>
      <c r="H8" s="6">
        <v>2402037</v>
      </c>
      <c r="I8" s="6">
        <v>2395811</v>
      </c>
      <c r="J8" s="5">
        <f>1576458+795267</f>
        <v>2371725</v>
      </c>
      <c r="K8" s="5"/>
      <c r="L8" s="5"/>
      <c r="M8" s="5"/>
    </row>
    <row r="9" spans="1:15">
      <c r="A9" s="5" t="s">
        <v>14</v>
      </c>
      <c r="B9" s="6">
        <v>2104594</v>
      </c>
      <c r="C9" s="6">
        <v>2069988</v>
      </c>
      <c r="D9" s="6">
        <v>2050818</v>
      </c>
      <c r="E9" s="6">
        <v>2048350</v>
      </c>
      <c r="F9" s="6">
        <v>2042457</v>
      </c>
      <c r="G9" s="6">
        <v>2038965</v>
      </c>
      <c r="H9" s="6">
        <v>2022108</v>
      </c>
      <c r="I9" s="6">
        <v>2035685</v>
      </c>
      <c r="J9" s="5">
        <f>1366862+668486</f>
        <v>2035348</v>
      </c>
      <c r="K9" s="5"/>
      <c r="L9" s="5"/>
      <c r="M9" s="5"/>
    </row>
    <row r="10" spans="1:15">
      <c r="A10" s="3" t="s">
        <v>0</v>
      </c>
      <c r="B10" s="12">
        <f t="shared" ref="B10:J10" si="2">B8*B2/100</f>
        <v>487127.01630000002</v>
      </c>
      <c r="C10" s="12">
        <f t="shared" si="2"/>
        <v>429114.39800000004</v>
      </c>
      <c r="D10" s="12">
        <f t="shared" si="2"/>
        <v>475952.17139999999</v>
      </c>
      <c r="E10" s="12">
        <f t="shared" si="2"/>
        <v>481718.59759999998</v>
      </c>
      <c r="F10" s="12">
        <f t="shared" si="2"/>
        <v>453287.93640000001</v>
      </c>
      <c r="G10" s="12">
        <f t="shared" si="2"/>
        <v>463684.76</v>
      </c>
      <c r="H10" s="12">
        <f t="shared" si="2"/>
        <v>459509.67809999996</v>
      </c>
      <c r="I10" s="12">
        <f t="shared" si="2"/>
        <v>453287.44120000006</v>
      </c>
      <c r="J10" s="12">
        <f t="shared" si="2"/>
        <v>467466.9975</v>
      </c>
      <c r="K10" s="11"/>
      <c r="L10" s="11"/>
      <c r="M10" s="11"/>
      <c r="N10" s="10"/>
      <c r="O10" s="2"/>
    </row>
    <row r="11" spans="1:15">
      <c r="A11" s="9" t="s">
        <v>1</v>
      </c>
      <c r="B11" s="8">
        <f t="shared" ref="B11:J11" si="3">B9*B5/100</f>
        <v>254655.87399999998</v>
      </c>
      <c r="C11" s="8">
        <f t="shared" si="3"/>
        <v>279448.38</v>
      </c>
      <c r="D11" s="8">
        <f t="shared" si="3"/>
        <v>313775.15400000004</v>
      </c>
      <c r="E11" s="8">
        <f t="shared" si="3"/>
        <v>356412.9</v>
      </c>
      <c r="F11" s="8">
        <f t="shared" si="3"/>
        <v>400321.57200000004</v>
      </c>
      <c r="G11" s="8">
        <f t="shared" si="3"/>
        <v>436338.51</v>
      </c>
      <c r="H11" s="8">
        <f t="shared" si="3"/>
        <v>473173.27199999994</v>
      </c>
      <c r="I11" s="8">
        <f t="shared" si="3"/>
        <v>504849.88</v>
      </c>
      <c r="J11" s="8">
        <f t="shared" si="3"/>
        <v>557685.35199999996</v>
      </c>
      <c r="K11" s="7"/>
      <c r="L11" s="7"/>
      <c r="M11" s="7"/>
      <c r="N11" s="7"/>
      <c r="O11" s="2"/>
    </row>
    <row r="12" spans="1:15">
      <c r="A12" s="3" t="s">
        <v>5</v>
      </c>
      <c r="B12" s="12">
        <f>B10+Q20</f>
        <v>487127.01630000002</v>
      </c>
      <c r="C12" s="12">
        <f>B12+F18</f>
        <v>500640.56175454549</v>
      </c>
      <c r="D12" s="12">
        <f>C12+F18</f>
        <v>514154.10720909096</v>
      </c>
      <c r="E12" s="12">
        <f>D12+F18</f>
        <v>527667.65266363637</v>
      </c>
      <c r="F12" s="12">
        <f>E12+F18</f>
        <v>541181.19811818178</v>
      </c>
      <c r="G12" s="12">
        <f>F12+F18</f>
        <v>554694.74357272719</v>
      </c>
      <c r="H12" s="12">
        <f>G12+F18</f>
        <v>568208.28902727261</v>
      </c>
      <c r="I12" s="12">
        <f>H12+F18</f>
        <v>581721.83448181802</v>
      </c>
      <c r="J12" s="12">
        <f>I12+F18</f>
        <v>595235.37993636343</v>
      </c>
      <c r="K12" s="12">
        <f>J12+F18</f>
        <v>608748.92539090884</v>
      </c>
      <c r="L12" s="12">
        <f>K12+F18</f>
        <v>622262.47084545426</v>
      </c>
      <c r="M12" s="12">
        <f>L12+F18</f>
        <v>635776.01629999967</v>
      </c>
      <c r="N12" s="12"/>
    </row>
    <row r="13" spans="1:15">
      <c r="A13" s="9" t="s">
        <v>6</v>
      </c>
      <c r="B13" s="8">
        <f>B11+O32</f>
        <v>254655.87399999998</v>
      </c>
      <c r="C13" s="8">
        <f>B13+K19</f>
        <v>291291.7178333333</v>
      </c>
      <c r="D13" s="8">
        <f>C13+K19</f>
        <v>327927.56166666665</v>
      </c>
      <c r="E13" s="8">
        <f>D13+K19</f>
        <v>364563.40549999999</v>
      </c>
      <c r="F13" s="8">
        <f>E13+K19</f>
        <v>401199.24933333334</v>
      </c>
      <c r="G13" s="8">
        <f>F13+K19</f>
        <v>437835.09316666669</v>
      </c>
      <c r="H13" s="8">
        <f>G13+K19</f>
        <v>474470.93700000003</v>
      </c>
      <c r="I13" s="8">
        <f>H13+K19</f>
        <v>511106.78083333338</v>
      </c>
      <c r="J13" s="8">
        <f>I13+K19</f>
        <v>547742.62466666673</v>
      </c>
      <c r="K13" s="8">
        <f>J13+K19</f>
        <v>584378.46850000008</v>
      </c>
      <c r="L13" s="8">
        <f>K13+K19</f>
        <v>621014.31233333342</v>
      </c>
      <c r="M13" s="8">
        <f>L13+K19</f>
        <v>657650.15616666677</v>
      </c>
      <c r="N13" s="7">
        <f>M13+K19</f>
        <v>694286.00000000012</v>
      </c>
    </row>
    <row r="14" spans="1:15">
      <c r="A14" s="5"/>
      <c r="B14" s="2">
        <f>B12-B10</f>
        <v>0</v>
      </c>
      <c r="C14" s="2">
        <f t="shared" ref="C14:I14" si="4">C12-C10</f>
        <v>71526.163754545443</v>
      </c>
      <c r="D14" s="2">
        <f t="shared" si="4"/>
        <v>38201.935809090966</v>
      </c>
      <c r="E14" s="2">
        <f t="shared" si="4"/>
        <v>45949.055063636391</v>
      </c>
      <c r="F14" s="2">
        <f t="shared" si="4"/>
        <v>87893.261718181777</v>
      </c>
      <c r="G14" s="2">
        <f t="shared" si="4"/>
        <v>91009.983572727186</v>
      </c>
      <c r="H14" s="2">
        <f t="shared" si="4"/>
        <v>108698.61092727265</v>
      </c>
      <c r="I14" s="2">
        <f t="shared" si="4"/>
        <v>128434.39328181796</v>
      </c>
      <c r="J14" s="2">
        <f>J12-J10</f>
        <v>127768.38243636343</v>
      </c>
      <c r="K14" s="4"/>
      <c r="L14" s="4"/>
      <c r="M14" s="4"/>
    </row>
    <row r="15" spans="1:15">
      <c r="A15" s="5"/>
      <c r="B15" s="2"/>
      <c r="C15" s="2"/>
      <c r="D15" s="2"/>
      <c r="E15" s="2"/>
      <c r="F15" s="2"/>
      <c r="G15" s="2"/>
      <c r="H15" s="2"/>
      <c r="I15" s="2"/>
      <c r="J15" s="2">
        <f>K12-B12</f>
        <v>121621.90909090883</v>
      </c>
      <c r="K15" s="2"/>
      <c r="L15" s="2"/>
      <c r="M15" s="2"/>
    </row>
    <row r="16" spans="1:15">
      <c r="J16" s="2">
        <f>K13-B13</f>
        <v>329722.59450000012</v>
      </c>
    </row>
    <row r="17" spans="1:14">
      <c r="E17" t="s">
        <v>11</v>
      </c>
      <c r="F17" s="2">
        <v>148649</v>
      </c>
      <c r="I17" s="2"/>
      <c r="J17" t="s">
        <v>8</v>
      </c>
      <c r="K17" s="1">
        <v>694286</v>
      </c>
    </row>
    <row r="18" spans="1:14">
      <c r="E18" t="s">
        <v>12</v>
      </c>
      <c r="F18" s="2">
        <f>F17/11</f>
        <v>13513.545454545454</v>
      </c>
      <c r="J18" t="s">
        <v>9</v>
      </c>
      <c r="K18" s="1">
        <f>K17-B11</f>
        <v>439630.12600000005</v>
      </c>
    </row>
    <row r="19" spans="1:14">
      <c r="J19" t="s">
        <v>10</v>
      </c>
      <c r="K19" s="2">
        <f>K18/12</f>
        <v>36635.84383333334</v>
      </c>
    </row>
    <row r="22" spans="1:14">
      <c r="A22" s="5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4">
      <c r="A23" s="5" t="s">
        <v>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4">
      <c r="A24" s="5" t="s">
        <v>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4">
      <c r="B26">
        <v>2006</v>
      </c>
      <c r="C26">
        <v>2007</v>
      </c>
      <c r="D26">
        <v>2008</v>
      </c>
      <c r="E26">
        <v>2009</v>
      </c>
      <c r="F26">
        <v>2010</v>
      </c>
      <c r="G26">
        <v>2011</v>
      </c>
      <c r="H26">
        <v>2012</v>
      </c>
      <c r="I26">
        <v>2013</v>
      </c>
      <c r="J26">
        <v>2014</v>
      </c>
      <c r="K26">
        <v>2015</v>
      </c>
      <c r="L26">
        <v>2016</v>
      </c>
      <c r="M26">
        <v>2017</v>
      </c>
      <c r="N26">
        <v>2018</v>
      </c>
    </row>
    <row r="27" spans="1:14">
      <c r="A27" s="2" t="s">
        <v>0</v>
      </c>
      <c r="B27" s="2">
        <v>487127.01630000002</v>
      </c>
      <c r="C27" s="2">
        <v>429114.39800000004</v>
      </c>
      <c r="D27" s="2">
        <v>475952.17139999999</v>
      </c>
      <c r="E27" s="2">
        <v>481718.59759999998</v>
      </c>
      <c r="F27" s="2">
        <v>453287.93640000001</v>
      </c>
      <c r="G27" s="2">
        <v>463684.76</v>
      </c>
      <c r="H27" s="2">
        <v>459509.67809999996</v>
      </c>
      <c r="I27" s="2">
        <v>453287.44120000006</v>
      </c>
      <c r="J27" s="2">
        <v>467466.9975</v>
      </c>
      <c r="K27" s="2"/>
      <c r="L27" s="2"/>
      <c r="M27" s="2"/>
      <c r="N27" s="2"/>
    </row>
    <row r="28" spans="1:14">
      <c r="A28" s="2" t="s">
        <v>1</v>
      </c>
      <c r="B28" s="2">
        <v>254655.87399999998</v>
      </c>
      <c r="C28" s="2">
        <v>279448.38</v>
      </c>
      <c r="D28" s="2">
        <v>313775.15400000004</v>
      </c>
      <c r="E28" s="2">
        <v>356412.9</v>
      </c>
      <c r="F28" s="2">
        <v>400321.57200000004</v>
      </c>
      <c r="G28" s="2">
        <v>436338.51</v>
      </c>
      <c r="H28" s="2">
        <v>473173.27199999994</v>
      </c>
      <c r="I28" s="2">
        <v>504849.88</v>
      </c>
      <c r="J28" s="2">
        <v>557685.35199999996</v>
      </c>
      <c r="K28" s="2"/>
      <c r="L28" s="2"/>
      <c r="M28" s="2"/>
      <c r="N28" s="2"/>
    </row>
    <row r="29" spans="1:14">
      <c r="A29" s="2" t="s">
        <v>5</v>
      </c>
      <c r="B29" s="2">
        <v>487127.01630000002</v>
      </c>
      <c r="C29" s="2">
        <v>500640.56175454549</v>
      </c>
      <c r="D29" s="2">
        <v>514154.10720909096</v>
      </c>
      <c r="E29" s="2">
        <v>527667.65266363637</v>
      </c>
      <c r="F29" s="2">
        <v>541181.19811818178</v>
      </c>
      <c r="G29" s="2">
        <v>554694.74357272719</v>
      </c>
      <c r="H29" s="2">
        <v>568208.28902727261</v>
      </c>
      <c r="I29" s="2">
        <v>581721.83448181802</v>
      </c>
      <c r="J29" s="2">
        <v>595235.37993636343</v>
      </c>
      <c r="K29" s="2">
        <v>608748.92539090884</v>
      </c>
      <c r="L29" s="2">
        <v>622262.47084545426</v>
      </c>
      <c r="M29" s="2">
        <v>635776.01629999967</v>
      </c>
      <c r="N29" s="2"/>
    </row>
    <row r="30" spans="1:14">
      <c r="A30" s="2" t="s">
        <v>6</v>
      </c>
      <c r="B30" s="2">
        <v>254655.87399999998</v>
      </c>
      <c r="C30" s="2">
        <v>291291.7178333333</v>
      </c>
      <c r="D30" s="2">
        <v>327927.56166666665</v>
      </c>
      <c r="E30" s="2">
        <v>364563.40549999999</v>
      </c>
      <c r="F30" s="2">
        <v>401199.24933333334</v>
      </c>
      <c r="G30" s="2">
        <v>437835.09316666669</v>
      </c>
      <c r="H30" s="2">
        <v>474470.93700000003</v>
      </c>
      <c r="I30" s="2">
        <v>511106.78083333338</v>
      </c>
      <c r="J30" s="2">
        <v>547742.62466666673</v>
      </c>
      <c r="K30" s="2">
        <v>584378.46850000008</v>
      </c>
      <c r="L30" s="2">
        <v>621014.31233333342</v>
      </c>
      <c r="M30" s="2">
        <v>657650.15616666677</v>
      </c>
      <c r="N30" s="2">
        <v>694286.00000000012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5" zoomScaleNormal="85" workbookViewId="0"/>
  </sheetViews>
  <sheetFormatPr baseColWidth="10" defaultRowHeight="14.4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Feuil4</vt:lpstr>
      <vt:lpstr>graph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COLLOMBET Catherine</dc:creator>
  <cp:lastModifiedBy>odebroca</cp:lastModifiedBy>
  <cp:lastPrinted>2017-05-23T13:52:47Z</cp:lastPrinted>
  <dcterms:created xsi:type="dcterms:W3CDTF">2017-05-10T09:09:41Z</dcterms:created>
  <dcterms:modified xsi:type="dcterms:W3CDTF">2017-05-23T13:59:35Z</dcterms:modified>
</cp:coreProperties>
</file>