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Better life index 2013" sheetId="7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C96" i="1" l="1"/>
  <c r="D96" i="1"/>
  <c r="I96" i="1"/>
  <c r="J96" i="1"/>
  <c r="P96" i="1"/>
  <c r="W96" i="1"/>
  <c r="X96" i="1"/>
  <c r="Y96" i="1"/>
  <c r="C97" i="1"/>
  <c r="D97" i="1"/>
  <c r="I97" i="1"/>
  <c r="J97" i="1"/>
  <c r="P97" i="1"/>
  <c r="W97" i="1"/>
  <c r="X97" i="1"/>
  <c r="Y97" i="1"/>
  <c r="C98" i="1"/>
  <c r="D98" i="1"/>
  <c r="I98" i="1"/>
  <c r="J98" i="1"/>
  <c r="P98" i="1"/>
  <c r="W98" i="1"/>
  <c r="X98" i="1"/>
  <c r="Y98" i="1"/>
  <c r="C99" i="1"/>
  <c r="D99" i="1"/>
  <c r="I99" i="1"/>
  <c r="J99" i="1"/>
  <c r="P99" i="1"/>
  <c r="W99" i="1"/>
  <c r="X99" i="1"/>
  <c r="Y99" i="1"/>
  <c r="C100" i="1"/>
  <c r="D100" i="1"/>
  <c r="I100" i="1"/>
  <c r="J100" i="1"/>
  <c r="P100" i="1"/>
  <c r="W100" i="1"/>
  <c r="X100" i="1"/>
  <c r="Y100" i="1"/>
  <c r="C101" i="1"/>
  <c r="D101" i="1"/>
  <c r="I101" i="1"/>
  <c r="J101" i="1"/>
  <c r="P101" i="1"/>
  <c r="W101" i="1"/>
  <c r="X101" i="1"/>
  <c r="Y101" i="1"/>
  <c r="C102" i="1"/>
  <c r="D102" i="1"/>
  <c r="I102" i="1"/>
  <c r="J102" i="1"/>
  <c r="P102" i="1"/>
  <c r="W102" i="1"/>
  <c r="X102" i="1"/>
  <c r="Y102" i="1"/>
  <c r="C103" i="1"/>
  <c r="D103" i="1"/>
  <c r="I103" i="1"/>
  <c r="J103" i="1"/>
  <c r="P103" i="1"/>
  <c r="W103" i="1"/>
  <c r="X103" i="1"/>
  <c r="Y103" i="1"/>
  <c r="C104" i="1"/>
  <c r="D104" i="1"/>
  <c r="I104" i="1"/>
  <c r="J104" i="1"/>
  <c r="P104" i="1"/>
  <c r="W104" i="1"/>
  <c r="X104" i="1"/>
  <c r="Y104" i="1"/>
  <c r="C105" i="1"/>
  <c r="D105" i="1"/>
  <c r="I105" i="1"/>
  <c r="J105" i="1"/>
  <c r="P105" i="1"/>
  <c r="W105" i="1"/>
  <c r="X105" i="1"/>
  <c r="Y105" i="1"/>
  <c r="C106" i="1"/>
  <c r="D106" i="1"/>
  <c r="I106" i="1"/>
  <c r="J106" i="1"/>
  <c r="P106" i="1"/>
  <c r="W106" i="1"/>
  <c r="X106" i="1"/>
  <c r="Y106" i="1"/>
  <c r="C107" i="1"/>
  <c r="D107" i="1"/>
  <c r="I107" i="1"/>
  <c r="J107" i="1"/>
  <c r="P107" i="1"/>
  <c r="W107" i="1"/>
  <c r="X107" i="1"/>
  <c r="Y107" i="1"/>
  <c r="C108" i="1"/>
  <c r="D108" i="1"/>
  <c r="I108" i="1"/>
  <c r="J108" i="1"/>
  <c r="P108" i="1"/>
  <c r="W108" i="1"/>
  <c r="X108" i="1"/>
  <c r="Y108" i="1"/>
  <c r="C109" i="1"/>
  <c r="D109" i="1"/>
  <c r="I109" i="1"/>
  <c r="J109" i="1"/>
  <c r="P109" i="1"/>
  <c r="W109" i="1"/>
  <c r="X109" i="1"/>
  <c r="Y109" i="1"/>
  <c r="C110" i="1"/>
  <c r="D110" i="1"/>
  <c r="I110" i="1"/>
  <c r="J110" i="1"/>
  <c r="P110" i="1"/>
  <c r="W110" i="1"/>
  <c r="X110" i="1"/>
  <c r="Y110" i="1"/>
  <c r="C111" i="1"/>
  <c r="D111" i="1"/>
  <c r="I111" i="1"/>
  <c r="J111" i="1"/>
  <c r="P111" i="1"/>
  <c r="W111" i="1"/>
  <c r="X111" i="1"/>
  <c r="Y111" i="1"/>
  <c r="C112" i="1"/>
  <c r="D112" i="1"/>
  <c r="I112" i="1"/>
  <c r="J112" i="1"/>
  <c r="P112" i="1"/>
  <c r="W112" i="1"/>
  <c r="X112" i="1"/>
  <c r="Y112" i="1"/>
  <c r="C113" i="1"/>
  <c r="D113" i="1"/>
  <c r="I113" i="1"/>
  <c r="J113" i="1"/>
  <c r="P113" i="1"/>
  <c r="W113" i="1"/>
  <c r="X113" i="1"/>
  <c r="Y113" i="1"/>
  <c r="C114" i="1"/>
  <c r="D114" i="1"/>
  <c r="I114" i="1"/>
  <c r="J114" i="1"/>
  <c r="P114" i="1"/>
  <c r="W114" i="1"/>
  <c r="X114" i="1"/>
  <c r="Y114" i="1"/>
  <c r="C115" i="1"/>
  <c r="D115" i="1"/>
  <c r="I115" i="1"/>
  <c r="J115" i="1"/>
  <c r="P115" i="1"/>
  <c r="W115" i="1"/>
  <c r="X115" i="1"/>
  <c r="Y115" i="1"/>
  <c r="C116" i="1"/>
  <c r="D116" i="1"/>
  <c r="I116" i="1"/>
  <c r="J116" i="1"/>
  <c r="P116" i="1"/>
  <c r="W116" i="1"/>
  <c r="X116" i="1"/>
  <c r="Y116" i="1"/>
  <c r="C117" i="1"/>
  <c r="D117" i="1"/>
  <c r="I117" i="1"/>
  <c r="J117" i="1"/>
  <c r="P117" i="1"/>
  <c r="W117" i="1"/>
  <c r="X117" i="1"/>
  <c r="Y117" i="1"/>
  <c r="C118" i="1"/>
  <c r="D118" i="1"/>
  <c r="I118" i="1"/>
  <c r="J118" i="1"/>
  <c r="P118" i="1"/>
  <c r="W118" i="1"/>
  <c r="X118" i="1"/>
  <c r="Y118" i="1"/>
  <c r="C119" i="1"/>
  <c r="D119" i="1"/>
  <c r="I119" i="1"/>
  <c r="J119" i="1"/>
  <c r="P119" i="1"/>
  <c r="W119" i="1"/>
  <c r="X119" i="1"/>
  <c r="Y119" i="1"/>
  <c r="C120" i="1"/>
  <c r="D120" i="1"/>
  <c r="I120" i="1"/>
  <c r="J120" i="1"/>
  <c r="P120" i="1"/>
  <c r="W120" i="1"/>
  <c r="X120" i="1"/>
  <c r="Y120" i="1"/>
  <c r="C121" i="1"/>
  <c r="D121" i="1"/>
  <c r="I121" i="1"/>
  <c r="J121" i="1"/>
  <c r="P121" i="1"/>
  <c r="W121" i="1"/>
  <c r="X121" i="1"/>
  <c r="Y121" i="1"/>
  <c r="C122" i="1"/>
  <c r="D122" i="1"/>
  <c r="I122" i="1"/>
  <c r="J122" i="1"/>
  <c r="P122" i="1"/>
  <c r="W122" i="1"/>
  <c r="X122" i="1"/>
  <c r="Y122" i="1"/>
  <c r="C123" i="1"/>
  <c r="D123" i="1"/>
  <c r="I123" i="1"/>
  <c r="J123" i="1"/>
  <c r="P123" i="1"/>
  <c r="W123" i="1"/>
  <c r="X123" i="1"/>
  <c r="Y123" i="1"/>
  <c r="C124" i="1"/>
  <c r="D124" i="1"/>
  <c r="I124" i="1"/>
  <c r="J124" i="1"/>
  <c r="P124" i="1"/>
  <c r="W124" i="1"/>
  <c r="X124" i="1"/>
  <c r="Y124" i="1"/>
  <c r="C125" i="1"/>
  <c r="D125" i="1"/>
  <c r="I125" i="1"/>
  <c r="J125" i="1"/>
  <c r="P125" i="1"/>
  <c r="W125" i="1"/>
  <c r="X125" i="1"/>
  <c r="Y125" i="1"/>
  <c r="C126" i="1"/>
  <c r="D126" i="1"/>
  <c r="I126" i="1"/>
  <c r="J126" i="1"/>
  <c r="P126" i="1"/>
  <c r="W126" i="1"/>
  <c r="X126" i="1"/>
  <c r="Y126" i="1"/>
  <c r="C127" i="1"/>
  <c r="D127" i="1"/>
  <c r="I127" i="1"/>
  <c r="J127" i="1"/>
  <c r="P127" i="1"/>
  <c r="W127" i="1"/>
  <c r="X127" i="1"/>
  <c r="Y127" i="1"/>
  <c r="C128" i="1"/>
  <c r="D128" i="1"/>
  <c r="I128" i="1"/>
  <c r="J128" i="1"/>
  <c r="P128" i="1"/>
  <c r="W128" i="1"/>
  <c r="X128" i="1"/>
  <c r="Y128" i="1"/>
  <c r="C129" i="1"/>
  <c r="D129" i="1"/>
  <c r="I129" i="1"/>
  <c r="J129" i="1"/>
  <c r="P129" i="1"/>
  <c r="W129" i="1"/>
  <c r="X129" i="1"/>
  <c r="Y129" i="1"/>
  <c r="C130" i="1"/>
  <c r="D130" i="1"/>
  <c r="I130" i="1"/>
  <c r="J130" i="1"/>
  <c r="P130" i="1"/>
  <c r="W130" i="1"/>
  <c r="X130" i="1"/>
  <c r="Y130" i="1"/>
  <c r="C131" i="1"/>
  <c r="D131" i="1"/>
  <c r="I131" i="1"/>
  <c r="J131" i="1"/>
  <c r="P131" i="1"/>
  <c r="W131" i="1"/>
  <c r="X131" i="1"/>
  <c r="Y131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C180" i="1"/>
  <c r="F180" i="1"/>
  <c r="H180" i="1"/>
  <c r="L180" i="1"/>
  <c r="M180" i="1"/>
  <c r="P180" i="1"/>
  <c r="R180" i="1"/>
  <c r="T180" i="1"/>
  <c r="V180" i="1"/>
  <c r="W180" i="1"/>
  <c r="Y180" i="1"/>
  <c r="C181" i="1"/>
  <c r="F181" i="1"/>
  <c r="H181" i="1"/>
  <c r="L181" i="1"/>
  <c r="M181" i="1"/>
  <c r="P181" i="1"/>
  <c r="R181" i="1"/>
  <c r="T181" i="1"/>
  <c r="V181" i="1"/>
  <c r="W181" i="1"/>
  <c r="Y181" i="1"/>
  <c r="C182" i="1"/>
  <c r="F182" i="1"/>
  <c r="H182" i="1"/>
  <c r="L182" i="1"/>
  <c r="M182" i="1"/>
  <c r="P182" i="1"/>
  <c r="R182" i="1"/>
  <c r="T182" i="1"/>
  <c r="V182" i="1"/>
  <c r="W182" i="1"/>
  <c r="Y182" i="1"/>
  <c r="C183" i="1"/>
  <c r="F183" i="1"/>
  <c r="H183" i="1"/>
  <c r="L183" i="1"/>
  <c r="M183" i="1"/>
  <c r="P183" i="1"/>
  <c r="R183" i="1"/>
  <c r="T183" i="1"/>
  <c r="V183" i="1"/>
  <c r="W183" i="1"/>
  <c r="Y183" i="1"/>
  <c r="C184" i="1"/>
  <c r="F184" i="1"/>
  <c r="H184" i="1"/>
  <c r="L184" i="1"/>
  <c r="M184" i="1"/>
  <c r="P184" i="1"/>
  <c r="R184" i="1"/>
  <c r="T184" i="1"/>
  <c r="V184" i="1"/>
  <c r="W184" i="1"/>
  <c r="Y184" i="1"/>
  <c r="C185" i="1"/>
  <c r="F185" i="1"/>
  <c r="H185" i="1"/>
  <c r="L185" i="1"/>
  <c r="M185" i="1"/>
  <c r="P185" i="1"/>
  <c r="R185" i="1"/>
  <c r="T185" i="1"/>
  <c r="V185" i="1"/>
  <c r="W185" i="1"/>
  <c r="Y185" i="1"/>
  <c r="C186" i="1"/>
  <c r="F186" i="1"/>
  <c r="H186" i="1"/>
  <c r="L186" i="1"/>
  <c r="M186" i="1"/>
  <c r="P186" i="1"/>
  <c r="R186" i="1"/>
  <c r="T186" i="1"/>
  <c r="V186" i="1"/>
  <c r="W186" i="1"/>
  <c r="Y186" i="1"/>
  <c r="C187" i="1"/>
  <c r="F187" i="1"/>
  <c r="H187" i="1"/>
  <c r="L187" i="1"/>
  <c r="M187" i="1"/>
  <c r="P187" i="1"/>
  <c r="R187" i="1"/>
  <c r="T187" i="1"/>
  <c r="V187" i="1"/>
  <c r="W187" i="1"/>
  <c r="Y187" i="1"/>
  <c r="C188" i="1"/>
  <c r="F188" i="1"/>
  <c r="H188" i="1"/>
  <c r="L188" i="1"/>
  <c r="M188" i="1"/>
  <c r="P188" i="1"/>
  <c r="R188" i="1"/>
  <c r="T188" i="1"/>
  <c r="V188" i="1"/>
  <c r="W188" i="1"/>
  <c r="Y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D189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G189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I189" i="1"/>
  <c r="L189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N189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Q189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S189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U189" i="1"/>
  <c r="V189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X189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Z189" i="1"/>
  <c r="L190" i="1"/>
  <c r="V190" i="1"/>
  <c r="L191" i="1"/>
  <c r="V191" i="1"/>
  <c r="L192" i="1"/>
  <c r="V192" i="1"/>
  <c r="L193" i="1"/>
  <c r="V193" i="1"/>
  <c r="L194" i="1"/>
  <c r="V194" i="1"/>
  <c r="L195" i="1"/>
  <c r="V195" i="1"/>
  <c r="L196" i="1"/>
  <c r="V196" i="1"/>
  <c r="L197" i="1"/>
  <c r="V197" i="1"/>
  <c r="L198" i="1"/>
  <c r="V198" i="1"/>
  <c r="L199" i="1"/>
  <c r="V199" i="1"/>
  <c r="L200" i="1"/>
  <c r="V200" i="1"/>
  <c r="L201" i="1"/>
  <c r="V201" i="1"/>
  <c r="L202" i="1"/>
  <c r="V202" i="1"/>
  <c r="L203" i="1"/>
  <c r="V203" i="1"/>
  <c r="L204" i="1"/>
  <c r="V204" i="1"/>
  <c r="L205" i="1"/>
  <c r="V205" i="1"/>
  <c r="L206" i="1"/>
  <c r="V206" i="1"/>
  <c r="L207" i="1"/>
  <c r="V207" i="1"/>
  <c r="L208" i="1"/>
  <c r="V208" i="1"/>
  <c r="L209" i="1"/>
  <c r="V209" i="1"/>
  <c r="L210" i="1"/>
  <c r="V210" i="1"/>
  <c r="L211" i="1"/>
  <c r="V211" i="1"/>
  <c r="L212" i="1"/>
  <c r="V212" i="1"/>
  <c r="L213" i="1"/>
  <c r="V213" i="1"/>
  <c r="L214" i="1"/>
  <c r="V214" i="1"/>
  <c r="L215" i="1"/>
  <c r="V215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A1" i="1"/>
</calcChain>
</file>

<file path=xl/comments1.xml><?xml version="1.0" encoding="utf-8"?>
<comments xmlns="http://schemas.openxmlformats.org/spreadsheetml/2006/main">
  <authors>
    <author>OECD.Stat</author>
  </authors>
  <commentList>
    <comment ref="C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J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2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2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2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2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2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2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2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2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2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M2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O2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2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2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2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2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2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3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3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3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4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4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4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4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4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4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J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K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U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4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4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4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4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K4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R4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4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5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5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6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J6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6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6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6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6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6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6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6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6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6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7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7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7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7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7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7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7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M7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O7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7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7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7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7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7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7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7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7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7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7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7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8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8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8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8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8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8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8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8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J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K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U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9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9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9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9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K9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R9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9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9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9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10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J10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0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0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0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0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10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10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10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10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0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1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1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11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11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11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1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1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M1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O1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113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Y11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11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15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11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1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1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1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11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11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118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2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22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26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12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12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12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27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12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D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E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F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J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K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U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30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G1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I1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K1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R1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Z13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39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54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61" authorId="0">
      <text>
        <r>
          <rPr>
            <sz val="9"/>
            <color indexed="8"/>
            <rFont val="Tahoma"/>
            <family val="2"/>
          </rPr>
          <t>E: Estimated value</t>
        </r>
      </text>
    </comment>
    <comment ref="C174" authorId="0">
      <text>
        <r>
          <rPr>
            <sz val="9"/>
            <color indexed="8"/>
            <rFont val="Tahoma"/>
            <family val="2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<sst xmlns="http://schemas.openxmlformats.org/spreadsheetml/2006/main" count="653" uniqueCount="125">
  <si>
    <t>&lt;?xml version="1.0"?&gt;&lt;WebTableParameter xmlns:xsd="http://www.w3.org/2001/XMLSchema" xmlns:xsi="http://www.w3.org/2001/XMLSchema-instance" xmlns=""&gt;&lt;DataTable Code="BLI" HasMetadata="true"&gt;&lt;Name LocaleIsoCode="en"&gt;Better Life Index&lt;/Name&gt;&lt;Dimension Code="LOCATION"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Code="CHL" HasOnlyUnitMetadata="false"&gt;&lt;Name LocaleIsoCode="en"&gt;Chile&lt;/Name&gt;&lt;/Member&gt;&lt;Member Code="CZE" HasOnlyUnitMetadata="false"&gt;&lt;Name LocaleIsoCode="en"&gt;Czech Republic&lt;/Name&gt;&lt;/Member&gt;&lt;Member Code="DNK" HasOnlyUnitMetadata="false"&gt;&lt;Name LocaleIsoCode="en"&gt;Denmark&lt;/Name&gt;&lt;/Member&gt;&lt;Member Code="EST" HasOnlyUnitMetadata="false"&gt;&lt;Name LocaleIsoCode="en"&gt;Estonia&lt;/Name&gt;&lt;/Member&gt;&lt;Member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Code="HUN" HasOnlyUnitMetadata="false"&gt;&lt;Name LocaleIsoCode="en"&gt;Hungary&lt;/Name&gt;&lt;/Member&gt;&lt;Member Code="ISL" HasOnlyUnitMetadata="false"&gt;&lt;Name LocaleIsoCode="en"&gt;Iceland&lt;/Name&gt;&lt;/Member&gt;&lt;Member Code="IRL" HasOnlyUnitMetadata="false"&gt;&lt;Name LocaleIsoCode="en"&gt;Ireland&lt;/Name&gt;&lt;/Member&gt;&lt;Member Code="ISR" HasMetadata="true" HasOnlyUnitMetadata="false"&gt;&lt;Name LocaleIsoCode="en"&gt;Israel&lt;/Name&gt;&lt;/Member&gt;&lt;Member Code="ITA" HasOnlyUnitMetadata="false"&gt;&lt;Name LocaleIsoCode="en"&gt;Italy&lt;/Name&gt;&lt;/Member&gt;&lt;Member Code="JPN" HasOnlyUnitMetadata="false"&gt;&lt;Name LocaleIsoCode="en"&gt;Japan&lt;/Name&gt;&lt;/Member&gt;&lt;Member Code="KOR" HasOnlyUnitMetadata="false"&gt;&lt;Name LocaleIsoCode="en"&gt;Korea&lt;/Name&gt;&lt;/Member&gt;&lt;Member Code="LUX" HasOnlyUnitMetadata="false"&gt;&lt;Name LocaleIsoCode="en"&gt;Luxembourg&lt;/Name&gt;&lt;/Member&gt;&lt;Member Code="MEX" HasOnlyUnitMetadata="false"&gt;&lt;Name LocaleIsoCode="en"&gt;Mexico&lt;/Name&gt;&lt;/Member&gt;&lt;Member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Code="NOR" HasOnlyUnitMetadata="false"&gt;&lt;Name LocaleIsoCode="en"&gt;Norway&lt;/Name&gt;&lt;/Member&gt;&lt;Member Code="POL" HasOnlyUnitMetadata="false"&gt;&lt;Name LocaleIsoCode="en"&gt;Poland&lt;/Name&gt;&lt;/Member&gt;&lt;Member Code="PRT" HasOnlyUnitMetadata="false"&gt;&lt;Name LocaleIsoCode="en"&gt;Portugal&lt;/Name&gt;&lt;/Member&gt;&lt;Member Code="SVK" HasOnlyUnitMetadata="false"&gt;&lt;Name LocaleIsoCode="en"&gt;Slovak Republic&lt;/Name&gt;&lt;/Member&gt;&lt;Member Code="SVN" HasOnlyUnitMetadata="false"&gt;&lt;Name LocaleIsoCode="en"&gt;Slovenia&lt;/Name&gt;&lt;/Member&gt;&lt;Member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Code="CHE" HasOnlyUnitMetadata="false"&gt;&lt;Name LocaleIsoCode="en"&gt;Switzerland&lt;/Name&gt;&lt;/Member&gt;&lt;Member Code="TUR" HasOnlyUnitMetadata="false"&gt;&lt;Name LocaleIsoCode="en"&gt;Turkey&lt;/Name&gt;&lt;/Member&gt;&lt;Member Code="GBR" HasOnlyUnitMetadata="false"&gt;&lt;Name LocaleIsoCode="en"&gt;United Kingdom&lt;/Name&gt;&lt;/Member&gt;&lt;Member Code="USA" HasOnlyUnitMetadata="false"&gt;&lt;Name LocaleIsoCode="en"&gt;United States&lt;/Name&gt;&lt;/Member&gt;&lt;Member Code="OTO" HasOnlyUnitMetadata="false"&gt;&lt;Name LocaleIsoCode="en"&gt;OECD - Total&lt;/Name&gt;&lt;/Member&gt;&lt;Member Code="BRA" HasOnlyUnitMetadata="false"&gt;&lt;Name LocaleIsoCode="en"&gt;Brazil&lt;/Name&gt;&lt;/Member&gt;&lt;Member Code="RUS" HasOnlyUnitMetadata="false"&gt;&lt;Name LocaleIsoCode="en"&gt;Russian Federation&lt;/Name&gt;&lt;/Member&gt;&lt;/Dimension&gt;&lt;Dimension Code="INDICATOR" Display="labels"&gt;&lt;Name LocaleIsoCode="en"&gt;Indicator&lt;/Name&gt;&lt;Member Code="HO" HasOnlyUnitMetadata="false"&gt;&lt;Name LocaleIsoCode="en"&gt;Housing&lt;/Name&gt;&lt;ChildMember Code="HO_BASE" HasMetadata="true" HasOnlyUnitMetadata="false"&gt;&lt;Name LocaleIsoCode="en"&gt;Dwellings without basic facilities&lt;/Name&gt;&lt;/ChildMember&gt;&lt;ChildMember Code="HO_HISH" HasMetadata="true" HasOnlyUnitMetadata="false"&gt;&lt;Name LocaleIsoCode="en"&gt;Housing expenditure&lt;/Name&gt;&lt;/ChildMember&gt;&lt;ChildMember Code="HO_NUMR" HasMetadata="true" HasOnlyUnitMetadata="false"&gt;&lt;Name LocaleIsoCode="en"&gt;Rooms per person&lt;/Name&gt;&lt;/ChildMember&gt;&lt;/Member&gt;&lt;Member Code="IW" HasOnlyUnitMetadata="false"&gt;&lt;Name LocaleIsoCode="en"&gt;Income&lt;/Name&gt;&lt;ChildMember Code="IW_HADI" HasMetadata="true" HasOnlyUnitMetadata="false"&gt;&lt;Name LocaleIsoCode="en"&gt;Household net adjusted disposable income&lt;/Name&gt;&lt;/ChildMember&gt;&lt;ChildMember Code="IW_HNFW" HasMetadata="true" HasOnlyUnitMetadata="false"&gt;&lt;Name LocaleIsoCode="en"&gt;Household net financial wealth&lt;/Name&gt;&lt;/ChildMember&gt;&lt;/Member&gt;&lt;Member Code="JE" HasOnlyUnitMetadata="false"&gt;&lt;Name LocaleIsoCode="en"&gt;Jobs&lt;/Name&gt;&lt;ChildMember Code="JE_EMPL" HasMetadata="true" HasOnlyUnitMetadata="false"&gt;&lt;Name LocaleIsoCode="en"&gt;Employment rate&lt;/Name&gt;&lt;/ChildMember&gt;&lt;ChildMember Code="JE_JT" HasMetadata="true" HasOnlyUnitMetadata="false"&gt;&lt;Name LocaleIsoCode="en"&gt;Job security&lt;/Name&gt;&lt;/ChildMember&gt;&lt;ChildMember Code="JE_LTUR" HasMetadata="true" HasOnlyUnitMetadata="false"&gt;&lt;Name LocaleIsoCode="en"&gt;Long-term unemployment rate&lt;/Name&gt;&lt;/ChildMember&gt;&lt;ChildMember Code="JE_PEARN" HasMetadata="true" HasOnlyUnitMetadata="false"&gt;&lt;Name LocaleIsoCode="en"&gt;Personal earnings&lt;/Name&gt;&lt;/ChildMember&gt;&lt;/Member&gt;&lt;Member Code="SC" HasOnlyUnitMetadata="false"&gt;&lt;Name LocaleIsoCode="en"&gt;Community&lt;/Name&gt;&lt;ChildMember Code="SC_SNTWS" HasMetadata="true" HasOnlyUnitMetadata="false"&gt;&lt;Name LocaleIsoCode="en"&gt;Quality of support network&lt;/Name&gt;&lt;/ChildMember&gt;&lt;/Member&gt;&lt;Member Code="ES" HasOnlyUnitMetadata="false"&gt;&lt;Name LocaleIsoCode="en"&gt;Education&lt;/Name&gt;&lt;ChildMember Code="ES_EDUA" HasMetadata="true" HasOnlyUnitMetadata="false"&gt;&lt;Name LocaleIsoCode="en"&gt;Educational attainment&lt;/Name&gt;&lt;/ChildMember&gt;&lt;ChildMember Code="ES_STCS" HasMetadata="true" HasOnlyUnitMetadata="false"&gt;&lt;Name LocaleIsoCode="en"&gt;Student skills&lt;/Name&gt;&lt;/ChildMember&gt;&lt;ChildMember Code="ES_EDUEX" HasMetadata="true" HasOnlyUnitMetadata="false"&gt;&lt;Name LocaleIsoCode="en"&gt;Years in education&lt;/Name&gt;&lt;/ChildMember&gt;&lt;/Member&gt;&lt;Member Code="EQ" HasOnlyUnitMetadata="false"&gt;&lt;Name LocaleIsoCode="en"&gt;Environment&lt;/Name&gt;&lt;ChildMember Code="EQ_AIRP" HasMetadata="true" HasOnlyUnitMetadata="false"&gt;&lt;Name LocaleIsoCode="en"&gt;Air pollution&lt;/Name&gt;&lt;/ChildMember&gt;&lt;ChildMember Code="EQ_WATER" HasMetadata="true" HasOnlyUnitMetadata="false"&gt;&lt;Name LocaleIsoCode="en"&gt;Water quality&lt;/Name&gt;&lt;/ChildMember&gt;&lt;/Member&gt;&lt;Member Code="CG" HasOnlyUnitMetadata="false"&gt;&lt;Name LocaleIsoCode="en"&gt;Civic engagement&lt;/Name&gt;&lt;ChildMember Code="CG_TRASG" HasMetadata="true" HasOnlyUnitMetadata="false"&gt;&lt;Name LocaleIsoCode="en"&gt;Consultation on rule-making&lt;/Name&gt;&lt;/ChildMember&gt;&lt;ChildMember Code="CG_VOTO" HasMetadata="true" HasOnlyUnitMetadata="false"&gt;&lt;Name LocaleIsoCode="en"&gt;Voter turnout&lt;/Name&gt;&lt;/ChildMember&gt;&lt;/Member&gt;&lt;Member Code="HS" HasOnlyUnitMetadata="false"&gt;&lt;Name LocaleIsoCode="en"&gt;Health&lt;/Name&gt;&lt;ChildMember Code="HS_LEB" HasMetadata="true" HasOnlyUnitMetadata="false"&gt;&lt;Name LocaleIsoCode="en"&gt;Life expectancy&lt;/Name&gt;&lt;/ChildMember&gt;&lt;ChildMember Code="HS_SFRH" HasMetadata="true" HasOnlyUnitMetadata="false"&gt;&lt;Name LocaleIsoCode="en"&gt;Self-reported health&lt;/Name&gt;&lt;/ChildMember&gt;&lt;/Member&gt;&lt;Member Code="SW" HasOnlyUnitMetadata="false"&gt;&lt;Name LocaleIsoCode="en"&gt;Life Satisfaction&lt;/Name&gt;&lt;ChildMember Code="SW_LIFS" HasMetadata="true" HasOnlyUnitMetadata="false"&gt;&lt;Name LocaleIsoCode="en"&gt;Life satisfaction&lt;/Name&gt;&lt;/ChildMember&gt;&lt;/Member&gt;&lt;Member Code="PS" HasOnlyUnitMetadata="false"&gt;&lt;Name LocaleIsoCode="en"&gt;Safety&lt;/Name&gt;&lt;ChildMember Code="PS_SFRV" HasMetadata="true" HasOnlyUnitMetadata="false"&gt;&lt;Name LocaleIsoCode="en"&gt;Assault rate&lt;/Name&gt;&lt;/ChildMember&gt;&lt;ChildMember Code="PS_REPH" HasMetadata="true" HasOnlyUnitMetadata="false"&gt;&lt;Name LocaleIsoCode="en"&gt;Homicide rate&lt;/Name&gt;&lt;/ChildMember&gt;&lt;/Member&gt;&lt;Member Code="WL" HasOnlyUnitMetadata="false"&gt;&lt;Name LocaleIsoCode="en"&gt;Work-Life Balance&lt;/Name&gt;&lt;ChildMember Code="WL_EWLH" HasMetadata="true" HasOnlyUnitMetadata="false"&gt;&lt;Name LocaleIsoCode="en"&gt;Employees working very long hours&lt;/Name&gt;&lt;/ChildMember&gt;&lt;ChildMember Code="WL_TNOW" HasMetadata="true" HasOnlyUnitMetadata="false"&gt;&lt;Name LocaleIsoCode="en"&gt;Time devoted to leisure and personal care&lt;/Name&gt;&lt;/ChildMember&gt;&lt;/Member&gt;&lt;/Dimension&gt;&lt;Dimension Code="MEASURE" Display="labels"&gt;&lt;Name LocaleIsoCode="en"&gt;Measure&lt;/Name&gt;&lt;Member Code="L" HasOnlyUnitMetadata="false"&gt;&lt;Name LocaleIsoCode="en"&gt;Value&lt;/Name&gt;&lt;/Member&gt;&lt;/Dimension&gt;&lt;Dimension Code="INEQUALITY" Display="labels"&gt;&lt;Name LocaleIsoCode="en"&gt;Inequality&lt;/Name&gt;&lt;Member Code="TOT" HasOnlyUnitMetadata="false"&gt;&lt;Name LocaleIsoCode="en"&gt;Total&lt;/Name&gt;&lt;/Member&gt;&lt;Member Code="MN" HasOnlyUnitMetadata="false"&gt;&lt;Name LocaleIsoCode="en"&gt;Men&lt;/Name&gt;&lt;/Member&gt;&lt;Member Code="WMN" HasOnlyUnitMetadata="false"&gt;&lt;Name LocaleIsoCode="en"&gt;Women&lt;/Name&gt;&lt;/Member&gt;&lt;Member Code="HGH" HasOnlyUnitMetadata="false"&gt;&lt;Name LocaleIsoCode="en"&gt;High&lt;/Name&gt;&lt;/Member&gt;&lt;Member Code="LW" HasOnlyUnitMetadata="false"&gt;&lt;Name LocaleIsoCode="en"&gt;Low&lt;/Name&gt;&lt;/Member&gt;&lt;/Dimension&gt;&lt;Dimension Code="TIME" CommonCode="TIME" Display="labels"&gt;&lt;Name LocaleIsoCode="en"&gt;BLI edition&lt;/Name&gt;&lt;Member Code="2013"&gt;&lt;Name LocaleIsoCode="en"&gt;2013&lt;/Name&gt;&lt;/Member&gt;&lt;/Dimension&gt;&lt;Tabulation Axis="horizontal"&gt;&lt;Dimension Code="INDICATOR" /&gt;&lt;/Tabulation&gt;&lt;Tabulation Axis="vertical"&gt;&lt;Dimension Code="LOCATION" CommonCode="LOCATION" /&gt;&lt;/Tabulation&gt;&lt;Tabulation Axis="page"&gt;&lt;Dimension Code="MEASURE" /&gt;&lt;Dimension Code="INEQUALITY" /&gt;&lt;Dimension Code="TIME" CommonCode="TIME" /&gt;&lt;/Tabulation&gt;&lt;Formatting&gt;&lt;Labels LocaleIsoCode="en" /&gt;&lt;Power&gt;0&lt;/Power&gt;&lt;Decimals&gt;-1&lt;/Decimals&gt;&lt;SkipEmptyLines&gt;fals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fals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</si>
  <si>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Better Life Index</t>
  </si>
  <si>
    <t>Measure</t>
  </si>
  <si>
    <t>Value</t>
  </si>
  <si>
    <t>Inequality</t>
  </si>
  <si>
    <t>Total</t>
  </si>
  <si>
    <t>BLI edition</t>
  </si>
  <si>
    <t>2013</t>
  </si>
  <si>
    <t>Indicator</t>
  </si>
  <si>
    <t>Housing</t>
  </si>
  <si>
    <t>Income</t>
  </si>
  <si>
    <t>Jobs</t>
  </si>
  <si>
    <t>Community</t>
  </si>
  <si>
    <t>Education</t>
  </si>
  <si>
    <t>Environment</t>
  </si>
  <si>
    <t>Civic engagement</t>
  </si>
  <si>
    <t>Health</t>
  </si>
  <si>
    <t>Life Satisfaction</t>
  </si>
  <si>
    <t>Safety</t>
  </si>
  <si>
    <t>Work-Life Balance</t>
  </si>
  <si>
    <t>Dwellings without basic facilities</t>
  </si>
  <si>
    <t>Housing expenditure</t>
  </si>
  <si>
    <t>Rooms per person</t>
  </si>
  <si>
    <t>Household net adjusted disposable income</t>
  </si>
  <si>
    <t>Household net financial wealth</t>
  </si>
  <si>
    <t>Employment rate</t>
  </si>
  <si>
    <t>Job security</t>
  </si>
  <si>
    <t>Long-term unemployment rate</t>
  </si>
  <si>
    <t>Personal earnings</t>
  </si>
  <si>
    <t>Quality of support network</t>
  </si>
  <si>
    <t>Educational attainment</t>
  </si>
  <si>
    <t>Student skills</t>
  </si>
  <si>
    <t>Years in education</t>
  </si>
  <si>
    <t>Air pollution</t>
  </si>
  <si>
    <t>Water quality</t>
  </si>
  <si>
    <t>Consultation on rule-making</t>
  </si>
  <si>
    <t>Voter turnout</t>
  </si>
  <si>
    <t>Life expectancy</t>
  </si>
  <si>
    <t>Self-reported health</t>
  </si>
  <si>
    <t>Life satisfaction</t>
  </si>
  <si>
    <t>Assault rate</t>
  </si>
  <si>
    <t>Homicide rate</t>
  </si>
  <si>
    <t>Employees working very long hours</t>
  </si>
  <si>
    <t>Time devoted to leisure and personal care</t>
  </si>
  <si>
    <t>Country</t>
  </si>
  <si>
    <t/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</si>
  <si>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</si>
  <si>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</si>
  <si>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</si>
  <si>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</si>
  <si>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</si>
  <si>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</si>
  <si>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</si>
  <si>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</si>
  <si>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</si>
  <si>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</si>
  <si>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</si>
  <si>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</si>
  <si>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</si>
  <si>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</si>
  <si>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</si>
  <si>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</si>
  <si>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</si>
  <si>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</si>
  <si>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</si>
  <si>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</si>
  <si>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</si>
  <si>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</si>
  <si>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</si>
  <si>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</si>
  <si>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</si>
  <si>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</si>
  <si>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</si>
  <si>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</si>
  <si>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</si>
  <si>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</si>
  <si>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</si>
  <si>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</si>
  <si>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</si>
  <si>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</si>
  <si>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- Total</t>
  </si>
  <si>
    <t>Brazil</t>
  </si>
  <si>
    <t>Russian Federation</t>
  </si>
  <si>
    <t>data extracted on 30 Apr 2014 13:59 UTC (GMT) from OECD.Stat</t>
  </si>
  <si>
    <t>Legend:</t>
  </si>
  <si>
    <t>E:</t>
  </si>
  <si>
    <t>Estimated value</t>
  </si>
  <si>
    <t>Données mise en négatif pour les critères inversés</t>
  </si>
  <si>
    <t>Score total</t>
  </si>
  <si>
    <t>Score harmonisé</t>
  </si>
  <si>
    <t>Score moyen par dimension</t>
  </si>
  <si>
    <t>Australie</t>
  </si>
  <si>
    <t>Austriche</t>
  </si>
  <si>
    <t>Turquie</t>
  </si>
  <si>
    <t>Mexique</t>
  </si>
  <si>
    <t>Chili</t>
  </si>
  <si>
    <t>Brésil</t>
  </si>
  <si>
    <t>Fédération de Russie</t>
  </si>
  <si>
    <t>Estonie</t>
  </si>
  <si>
    <t>Grèce</t>
  </si>
  <si>
    <t>Hongrie</t>
  </si>
  <si>
    <t>Corée</t>
  </si>
  <si>
    <t>République slovaque</t>
  </si>
  <si>
    <t>Pologne</t>
  </si>
  <si>
    <t>Italie</t>
  </si>
  <si>
    <t>République tchèque</t>
  </si>
  <si>
    <t>Japon</t>
  </si>
  <si>
    <t>Espagne</t>
  </si>
  <si>
    <t>Slovénie</t>
  </si>
  <si>
    <t>Allemagne</t>
  </si>
  <si>
    <t>Belgique</t>
  </si>
  <si>
    <t>Autriche</t>
  </si>
  <si>
    <t>Irlande</t>
  </si>
  <si>
    <t>Finlande</t>
  </si>
  <si>
    <t>Nouvelle-Zélande</t>
  </si>
  <si>
    <t>Royaume-Uni</t>
  </si>
  <si>
    <t>Islande</t>
  </si>
  <si>
    <t>Pays-Bas</t>
  </si>
  <si>
    <t>Danemark</t>
  </si>
  <si>
    <t>États-Unis</t>
  </si>
  <si>
    <t>Suisse</t>
  </si>
  <si>
    <t>Norvège</t>
  </si>
  <si>
    <t>Suède</t>
  </si>
  <si>
    <t>Source: OCDE</t>
  </si>
  <si>
    <t>Etre parmi les dix pays de l'OCDE où l'on vit le mieux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</si>
</sst>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20" fillId="0" borderId="10" xfId="0" applyFont="1" applyBorder="1"/>
    <xf numFmtId="0" fontId="21" fillId="0" borderId="10" xfId="0" applyFont="1" applyBorder="1" applyAlignment="1">
      <alignment horizontal="left" wrapText="1"/>
    </xf>
    <xf numFmtId="0" fontId="18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0" fillId="37" borderId="10" xfId="0" applyNumberFormat="1" applyFont="1" applyFill="1" applyBorder="1" applyAlignment="1">
      <alignment horizontal="right"/>
    </xf>
    <xf numFmtId="0" fontId="26" fillId="35" borderId="10" xfId="0" applyFont="1" applyFill="1" applyBorder="1" applyAlignment="1">
      <alignment vertical="top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37" borderId="10" xfId="0" applyNumberFormat="1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1" fontId="20" fillId="0" borderId="12" xfId="0" applyNumberFormat="1" applyFont="1" applyBorder="1" applyAlignment="1">
      <alignment horizontal="right"/>
    </xf>
    <xf numFmtId="0" fontId="0" fillId="38" borderId="0" xfId="0" applyFill="1"/>
    <xf numFmtId="0" fontId="0" fillId="39" borderId="0" xfId="0" applyFill="1"/>
    <xf numFmtId="165" fontId="0" fillId="0" borderId="0" xfId="0" applyNumberFormat="1"/>
    <xf numFmtId="165" fontId="0" fillId="38" borderId="0" xfId="0" applyNumberFormat="1" applyFill="1"/>
    <xf numFmtId="0" fontId="0" fillId="40" borderId="0" xfId="0" applyFill="1"/>
    <xf numFmtId="0" fontId="28" fillId="0" borderId="0" xfId="0" applyFont="1"/>
    <xf numFmtId="0" fontId="29" fillId="0" borderId="0" xfId="0" applyFont="1"/>
    <xf numFmtId="0" fontId="19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right" vertical="center" wrapText="1"/>
    </xf>
    <xf numFmtId="0" fontId="19" fillId="34" borderId="15" xfId="0" applyFont="1" applyFill="1" applyBorder="1" applyAlignment="1">
      <alignment horizontal="right" vertical="center" wrapText="1"/>
    </xf>
    <xf numFmtId="0" fontId="19" fillId="34" borderId="16" xfId="0" applyFont="1" applyFill="1" applyBorder="1" applyAlignment="1">
      <alignment horizontal="right" vertical="center" wrapText="1"/>
    </xf>
    <xf numFmtId="0" fontId="19" fillId="34" borderId="17" xfId="0" applyFont="1" applyFill="1" applyBorder="1" applyAlignment="1">
      <alignment horizontal="right" vertical="center" wrapText="1"/>
    </xf>
    <xf numFmtId="0" fontId="18" fillId="34" borderId="13" xfId="0" applyFont="1" applyFill="1" applyBorder="1" applyAlignment="1">
      <alignment horizontal="center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312783"/>
      <color rgb="FFF5F5F5"/>
      <color rgb="FF0086C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'Better life index 2013'!$C$5</c:f>
              <c:strCache>
                <c:ptCount val="1"/>
                <c:pt idx="0">
                  <c:v>Score harmonisé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0086CD"/>
              </a:solidFill>
            </c:spPr>
          </c:dPt>
          <c:dPt>
            <c:idx val="26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27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28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29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0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1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2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3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4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5"/>
            <c:invertIfNegative val="0"/>
            <c:bubble3D val="0"/>
            <c:spPr>
              <a:solidFill>
                <a:srgbClr val="312783"/>
              </a:solidFill>
            </c:spPr>
          </c:dPt>
          <c:cat>
            <c:strRef>
              <c:f>'Better life index 2013'!$A$6:$A$41</c:f>
              <c:strCache>
                <c:ptCount val="36"/>
                <c:pt idx="0">
                  <c:v>Turquie</c:v>
                </c:pt>
                <c:pt idx="1">
                  <c:v>Mexique</c:v>
                </c:pt>
                <c:pt idx="2">
                  <c:v>Chili</c:v>
                </c:pt>
                <c:pt idx="3">
                  <c:v>Brésil</c:v>
                </c:pt>
                <c:pt idx="4">
                  <c:v>Fédération de Russie</c:v>
                </c:pt>
                <c:pt idx="5">
                  <c:v>Estonie</c:v>
                </c:pt>
                <c:pt idx="6">
                  <c:v>Grèce</c:v>
                </c:pt>
                <c:pt idx="7">
                  <c:v>Hongrie</c:v>
                </c:pt>
                <c:pt idx="8">
                  <c:v>Portugal</c:v>
                </c:pt>
                <c:pt idx="9">
                  <c:v>Corée</c:v>
                </c:pt>
                <c:pt idx="10">
                  <c:v>République slovaque</c:v>
                </c:pt>
                <c:pt idx="11">
                  <c:v>Pologne</c:v>
                </c:pt>
                <c:pt idx="12">
                  <c:v>Israel</c:v>
                </c:pt>
                <c:pt idx="13">
                  <c:v>Italie</c:v>
                </c:pt>
                <c:pt idx="14">
                  <c:v>République tchèque</c:v>
                </c:pt>
                <c:pt idx="15">
                  <c:v>Japon</c:v>
                </c:pt>
                <c:pt idx="16">
                  <c:v>Espagne</c:v>
                </c:pt>
                <c:pt idx="17">
                  <c:v>Slovénie</c:v>
                </c:pt>
                <c:pt idx="18">
                  <c:v>France</c:v>
                </c:pt>
                <c:pt idx="19">
                  <c:v>Allemagne</c:v>
                </c:pt>
                <c:pt idx="20">
                  <c:v>Belgique</c:v>
                </c:pt>
                <c:pt idx="21">
                  <c:v>Autriche</c:v>
                </c:pt>
                <c:pt idx="22">
                  <c:v>Irlande</c:v>
                </c:pt>
                <c:pt idx="23">
                  <c:v>Luxembourg</c:v>
                </c:pt>
                <c:pt idx="24">
                  <c:v>Finlande</c:v>
                </c:pt>
                <c:pt idx="25">
                  <c:v>Nouvelle-Zélande</c:v>
                </c:pt>
                <c:pt idx="26">
                  <c:v>Royaume-Uni</c:v>
                </c:pt>
                <c:pt idx="27">
                  <c:v>Islande</c:v>
                </c:pt>
                <c:pt idx="28">
                  <c:v>Pays-Bas</c:v>
                </c:pt>
                <c:pt idx="29">
                  <c:v>Danemark</c:v>
                </c:pt>
                <c:pt idx="30">
                  <c:v>États-Unis</c:v>
                </c:pt>
                <c:pt idx="31">
                  <c:v>Suisse</c:v>
                </c:pt>
                <c:pt idx="32">
                  <c:v>Norvège</c:v>
                </c:pt>
                <c:pt idx="33">
                  <c:v>Canada</c:v>
                </c:pt>
                <c:pt idx="34">
                  <c:v>Australie</c:v>
                </c:pt>
                <c:pt idx="35">
                  <c:v>Suède</c:v>
                </c:pt>
              </c:strCache>
            </c:strRef>
          </c:cat>
          <c:val>
            <c:numRef>
              <c:f>'Better life index 2013'!$C$6:$C$41</c:f>
              <c:numCache>
                <c:formatCode>General</c:formatCode>
                <c:ptCount val="36"/>
                <c:pt idx="0">
                  <c:v>0.27022834240903409</c:v>
                </c:pt>
                <c:pt idx="1">
                  <c:v>0.34175464672524286</c:v>
                </c:pt>
                <c:pt idx="2">
                  <c:v>0.42998997692746654</c:v>
                </c:pt>
                <c:pt idx="3">
                  <c:v>0.43839107970017521</c:v>
                </c:pt>
                <c:pt idx="4">
                  <c:v>0.45974643679218818</c:v>
                </c:pt>
                <c:pt idx="5">
                  <c:v>0.479137123336421</c:v>
                </c:pt>
                <c:pt idx="6">
                  <c:v>0.48948341012690372</c:v>
                </c:pt>
                <c:pt idx="7">
                  <c:v>0.49188235117260909</c:v>
                </c:pt>
                <c:pt idx="8">
                  <c:v>0.5144970453587917</c:v>
                </c:pt>
                <c:pt idx="9">
                  <c:v>0.53787631330520691</c:v>
                </c:pt>
                <c:pt idx="10">
                  <c:v>0.54117651776845477</c:v>
                </c:pt>
                <c:pt idx="11">
                  <c:v>0.55320210891288257</c:v>
                </c:pt>
                <c:pt idx="12">
                  <c:v>0.56224561057998723</c:v>
                </c:pt>
                <c:pt idx="13">
                  <c:v>0.58986057551414561</c:v>
                </c:pt>
                <c:pt idx="14">
                  <c:v>0.5902694254400277</c:v>
                </c:pt>
                <c:pt idx="15">
                  <c:v>0.62184023170977831</c:v>
                </c:pt>
                <c:pt idx="16">
                  <c:v>0.63054847969614825</c:v>
                </c:pt>
                <c:pt idx="17">
                  <c:v>0.63838471895991933</c:v>
                </c:pt>
                <c:pt idx="18">
                  <c:v>0.67126589397933079</c:v>
                </c:pt>
                <c:pt idx="19">
                  <c:v>0.70636673625927426</c:v>
                </c:pt>
                <c:pt idx="20">
                  <c:v>0.71724514420832886</c:v>
                </c:pt>
                <c:pt idx="21">
                  <c:v>0.73408427321059544</c:v>
                </c:pt>
                <c:pt idx="22">
                  <c:v>0.73421736271916493</c:v>
                </c:pt>
                <c:pt idx="23">
                  <c:v>0.73534549038448904</c:v>
                </c:pt>
                <c:pt idx="24">
                  <c:v>0.74271087889273868</c:v>
                </c:pt>
                <c:pt idx="25">
                  <c:v>0.75033599423967423</c:v>
                </c:pt>
                <c:pt idx="26">
                  <c:v>0.75168063347258929</c:v>
                </c:pt>
                <c:pt idx="27">
                  <c:v>0.7544377938943222</c:v>
                </c:pt>
                <c:pt idx="28">
                  <c:v>0.75785125759310079</c:v>
                </c:pt>
                <c:pt idx="29">
                  <c:v>0.76379889486776031</c:v>
                </c:pt>
                <c:pt idx="30">
                  <c:v>0.7659447249482837</c:v>
                </c:pt>
                <c:pt idx="31">
                  <c:v>0.78280750102288943</c:v>
                </c:pt>
                <c:pt idx="32">
                  <c:v>0.78607499039984741</c:v>
                </c:pt>
                <c:pt idx="33">
                  <c:v>0.78747446261868215</c:v>
                </c:pt>
                <c:pt idx="34">
                  <c:v>0.79507342029832762</c:v>
                </c:pt>
                <c:pt idx="35">
                  <c:v>0.79654309607081153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43072"/>
        <c:axId val="92244608"/>
      </c:barChart>
      <c:catAx>
        <c:axId val="92243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2244608"/>
        <c:crosses val="autoZero"/>
        <c:auto val="1"/>
        <c:lblAlgn val="ctr"/>
        <c:lblOffset val="100"/>
        <c:noMultiLvlLbl val="0"/>
      </c:catAx>
      <c:valAx>
        <c:axId val="92244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2243072"/>
        <c:crosses val="autoZero"/>
        <c:crossBetween val="between"/>
      </c:valAx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51435</xdr:rowOff>
    </xdr:from>
    <xdr:to>
      <xdr:col>17</xdr:col>
      <xdr:colOff>85725</xdr:colOff>
      <xdr:row>22</xdr:row>
      <xdr:rowOff>42862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302894</xdr:colOff>
      <xdr:row>5</xdr:row>
      <xdr:rowOff>41910</xdr:rowOff>
    </xdr:from>
    <xdr:to>
      <xdr:col>17</xdr:col>
      <xdr:colOff>45719</xdr:colOff>
      <xdr:row>20</xdr:row>
      <xdr:rowOff>41910</xdr:rowOff>
    </xdr:to>
    <xdr:sp macro="" textlink="">
      <xdr:nvSpPr>
        <xdr:cNvPr id="7" name="Rectangle 6"/>
        <xdr:cNvSpPr/>
      </xdr:nvSpPr>
      <xdr:spPr>
        <a:xfrm>
          <a:off x="10208894" y="851535"/>
          <a:ext cx="2790825" cy="2428875"/>
        </a:xfrm>
        <a:prstGeom prst="rect">
          <a:avLst/>
        </a:prstGeom>
        <a:noFill/>
        <a:ln w="9525">
          <a:solidFill>
            <a:srgbClr val="312783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fr-FR" sz="1000" b="1" u="none">
              <a:solidFill>
                <a:srgbClr val="312783"/>
              </a:solidFill>
              <a:effectLst/>
              <a:ea typeface="Times New Roman"/>
              <a:cs typeface="Times New Roman"/>
            </a:rPr>
            <a:t>10 premiers pays de l’OCDE</a:t>
          </a:r>
          <a:endParaRPr lang="fr-FR" sz="1200" u="none">
            <a:solidFill>
              <a:srgbClr val="312783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10</xdr:col>
      <xdr:colOff>439896</xdr:colOff>
      <xdr:row>4</xdr:row>
      <xdr:rowOff>102987</xdr:rowOff>
    </xdr:from>
    <xdr:to>
      <xdr:col>13</xdr:col>
      <xdr:colOff>468591</xdr:colOff>
      <xdr:row>7</xdr:row>
      <xdr:rowOff>21224</xdr:rowOff>
    </xdr:to>
    <xdr:sp macro="" textlink="">
      <xdr:nvSpPr>
        <xdr:cNvPr id="8" name="Flèche courbée vers la droite 7"/>
        <xdr:cNvSpPr/>
      </xdr:nvSpPr>
      <xdr:spPr>
        <a:xfrm rot="15921262" flipH="1">
          <a:off x="9015238" y="-204655"/>
          <a:ext cx="404012" cy="2314695"/>
        </a:xfrm>
        <a:prstGeom prst="curvedRightArrow">
          <a:avLst>
            <a:gd name="adj1" fmla="val 25000"/>
            <a:gd name="adj2" fmla="val 50000"/>
            <a:gd name="adj3" fmla="val 23273"/>
          </a:avLst>
        </a:prstGeom>
        <a:solidFill>
          <a:srgbClr val="312783"/>
        </a:solidFill>
        <a:ln w="19050">
          <a:solidFill>
            <a:srgbClr val="3127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Users/Utilisateur/AppData/Local/Temp/OECDStat_Metadata/OECDStat_Metadata/ShowMetadata.ashx%3fDataset=BLI&amp;Coords=%5bLOCATION%5d.%5bDEU%5d&amp;ShowOnWeb=true&amp;Lang=en" TargetMode="External"/><Relationship Id="rId21" Type="http://schemas.openxmlformats.org/officeDocument/2006/relationships/hyperlink" Target="../../../../Users/Utilisateur/AppData/Local/Temp/OECDStat_Metadata/OECDStat_Metadata/ShowMetadata.ashx%3fDataset=BLI&amp;Coords=%5bINDICATOR%5d.%5bSW_LIFS%5d&amp;ShowOnWeb=true&amp;Lang=en" TargetMode="External"/><Relationship Id="rId42" Type="http://schemas.openxmlformats.org/officeDocument/2006/relationships/hyperlink" Target="../../../../Users/Utilisateur/AppData/Local/Temp/OECDStat_Metadata/OECDStat_Metadata/ShowMetadata.ashx%3fDataset=BLI&amp;Coords=%5bINDICATOR%5d.%5bEQ_AIRP%5d&amp;ShowOnWeb=true&amp;Lang=en" TargetMode="External"/><Relationship Id="rId47" Type="http://schemas.openxmlformats.org/officeDocument/2006/relationships/hyperlink" Target="../../../../Users/Utilisateur/AppData/Local/Temp/OECDStat_Metadata/OECDStat_Metadata/ShowMetadata.ashx%3fDataset=BLI&amp;Coords=%5bINDICATOR%5d.%5bHS_SFRH%5d&amp;ShowOnWeb=true&amp;Lang=en" TargetMode="External"/><Relationship Id="rId63" Type="http://schemas.openxmlformats.org/officeDocument/2006/relationships/hyperlink" Target="../../../../Users/Utilisateur/AppData/Local/Temp/OECDStat_Metadata/OECDStat_Metadata/ShowMetadata.ashx%3fDataset=BLI&amp;Coords=%5bINDICATOR%5d.%5bJE_PEARN%5d&amp;ShowOnWeb=true&amp;Lang=en" TargetMode="External"/><Relationship Id="rId68" Type="http://schemas.openxmlformats.org/officeDocument/2006/relationships/hyperlink" Target="../../../../Users/Utilisateur/AppData/Local/Temp/OECDStat_Metadata/OECDStat_Metadata/ShowMetadata.ashx%3fDataset=BLI&amp;Coords=%5bINDICATOR%5d.%5bEQ_AIRP%5d&amp;ShowOnWeb=true&amp;Lang=en" TargetMode="External"/><Relationship Id="rId84" Type="http://schemas.openxmlformats.org/officeDocument/2006/relationships/hyperlink" Target="../../../../Users/Utilisateur/AppData/Local/Temp/OECDStat_Metadata/OECDStat_Metadata/ShowMetadata.ashx%3fDataset=BLI&amp;Coords=%5bINDICATOR%5d.%5bIW_HADI%5d&amp;ShowOnWeb=true&amp;Lang=en" TargetMode="External"/><Relationship Id="rId89" Type="http://schemas.openxmlformats.org/officeDocument/2006/relationships/hyperlink" Target="../../../../Users/Utilisateur/AppData/Local/Temp/OECDStat_Metadata/OECDStat_Metadata/ShowMetadata.ashx%3fDataset=BLI&amp;Coords=%5bINDICATOR%5d.%5bJE_PEARN%5d&amp;ShowOnWeb=true&amp;Lang=en" TargetMode="External"/><Relationship Id="rId7" Type="http://schemas.openxmlformats.org/officeDocument/2006/relationships/hyperlink" Target="../../../../Users/Utilisateur/AppData/Local/Temp/OECDStat_Metadata/OECDStat_Metadata/ShowMetadata.ashx%3fDataset=BLI&amp;Coords=%5bINDICATOR%5d.%5bJE_EMPL%5d&amp;ShowOnWeb=true&amp;Lang=en" TargetMode="External"/><Relationship Id="rId71" Type="http://schemas.openxmlformats.org/officeDocument/2006/relationships/hyperlink" Target="../../../../Users/Utilisateur/AppData/Local/Temp/OECDStat_Metadata/OECDStat_Metadata/ShowMetadata.ashx%3fDataset=BLI&amp;Coords=%5bINDICATOR%5d.%5bCG_VOTO%5d&amp;ShowOnWeb=true&amp;Lang=en" TargetMode="External"/><Relationship Id="rId92" Type="http://schemas.openxmlformats.org/officeDocument/2006/relationships/hyperlink" Target="../../../../Users/Utilisateur/AppData/Local/Temp/OECDStat_Metadata/OECDStat_Metadata/ShowMetadata.ashx%3fDataset=BLI&amp;Coords=%5bINDICATOR%5d.%5bES_STCS%5d&amp;ShowOnWeb=true&amp;Lang=en" TargetMode="External"/><Relationship Id="rId2" Type="http://schemas.openxmlformats.org/officeDocument/2006/relationships/hyperlink" Target="../../../../Users/Utilisateur/AppData/Local/Temp/OECDStat_Metadata/OECDStat_Metadata/ShowMetadata.ashx%3fDataset=BLI&amp;Coords=%5bINDICATOR%5d.%5bHO_BASE%5d&amp;ShowOnWeb=true&amp;Lang=en" TargetMode="External"/><Relationship Id="rId16" Type="http://schemas.openxmlformats.org/officeDocument/2006/relationships/hyperlink" Target="../../../../Users/Utilisateur/AppData/Local/Temp/OECDStat_Metadata/OECDStat_Metadata/ShowMetadata.ashx%3fDataset=BLI&amp;Coords=%5bINDICATOR%5d.%5bEQ_WATER%5d&amp;ShowOnWeb=true&amp;Lang=en" TargetMode="External"/><Relationship Id="rId29" Type="http://schemas.openxmlformats.org/officeDocument/2006/relationships/hyperlink" Target="../../../../Users/Utilisateur/AppData/Local/Temp/OECDStat_Metadata/OECDStat_Metadata/ShowMetadata.ashx?Dataset=BLI&amp;Coords=%5bINDICATOR%5d.%5bHO_BASE%5d&amp;ShowOnWeb=true&amp;Lang=en" TargetMode="External"/><Relationship Id="rId107" Type="http://schemas.openxmlformats.org/officeDocument/2006/relationships/comments" Target="../comments1.xml"/><Relationship Id="rId11" Type="http://schemas.openxmlformats.org/officeDocument/2006/relationships/hyperlink" Target="../../../../Users/Utilisateur/AppData/Local/Temp/OECDStat_Metadata/OECDStat_Metadata/ShowMetadata.ashx%3fDataset=BLI&amp;Coords=%5bINDICATOR%5d.%5bSC_SNTWS%5d&amp;ShowOnWeb=true&amp;Lang=en" TargetMode="External"/><Relationship Id="rId24" Type="http://schemas.openxmlformats.org/officeDocument/2006/relationships/hyperlink" Target="../../../../Users/Utilisateur/AppData/Local/Temp/OECDStat_Metadata/OECDStat_Metadata/ShowMetadata.ashx%3fDataset=BLI&amp;Coords=%5bINDICATOR%5d.%5bWL_EWLH%5d&amp;ShowOnWeb=true&amp;Lang=en" TargetMode="External"/><Relationship Id="rId32" Type="http://schemas.openxmlformats.org/officeDocument/2006/relationships/hyperlink" Target="../../../../Users/Utilisateur/AppData/Local/Temp/OECDStat_Metadata/OECDStat_Metadata/ShowMetadata.ashx%3fDataset=BLI&amp;Coords=%5bINDICATOR%5d.%5bIW_HADI%5d&amp;ShowOnWeb=true&amp;Lang=en" TargetMode="External"/><Relationship Id="rId37" Type="http://schemas.openxmlformats.org/officeDocument/2006/relationships/hyperlink" Target="../../../../Users/Utilisateur/AppData/Local/Temp/OECDStat_Metadata/OECDStat_Metadata/ShowMetadata.ashx%3fDataset=BLI&amp;Coords=%5bINDICATOR%5d.%5bJE_PEARN%5d&amp;ShowOnWeb=true&amp;Lang=en" TargetMode="External"/><Relationship Id="rId40" Type="http://schemas.openxmlformats.org/officeDocument/2006/relationships/hyperlink" Target="../../../../Users/Utilisateur/AppData/Local/Temp/OECDStat_Metadata/OECDStat_Metadata/ShowMetadata.ashx%3fDataset=BLI&amp;Coords=%5bINDICATOR%5d.%5bES_STCS%5d&amp;ShowOnWeb=true&amp;Lang=en" TargetMode="External"/><Relationship Id="rId45" Type="http://schemas.openxmlformats.org/officeDocument/2006/relationships/hyperlink" Target="../../../../Users/Utilisateur/AppData/Local/Temp/OECDStat_Metadata/OECDStat_Metadata/ShowMetadata.ashx%3fDataset=BLI&amp;Coords=%5bINDICATOR%5d.%5bCG_VOTO%5d&amp;ShowOnWeb=true&amp;Lang=en" TargetMode="External"/><Relationship Id="rId53" Type="http://schemas.openxmlformats.org/officeDocument/2006/relationships/hyperlink" Target="../../../../Users/Utilisateur/AppData/Local/Temp/OECDStat_Metadata/OECDStat_Metadata/ShowMetadata.ashx%3fDataset=BLI&amp;Coords=%5bLOCATION%5d.%5bDEU%5d&amp;ShowOnWeb=true&amp;Lang=en" TargetMode="External"/><Relationship Id="rId58" Type="http://schemas.openxmlformats.org/officeDocument/2006/relationships/hyperlink" Target="../../../../Users/Utilisateur/AppData/Local/Temp/OECDStat_Metadata/OECDStat_Metadata/ShowMetadata.ashx%3fDataset=BLI&amp;Coords=%5bINDICATOR%5d.%5bIW_HADI%5d&amp;ShowOnWeb=true&amp;Lang=en" TargetMode="External"/><Relationship Id="rId66" Type="http://schemas.openxmlformats.org/officeDocument/2006/relationships/hyperlink" Target="../../../../Users/Utilisateur/AppData/Local/Temp/OECDStat_Metadata/OECDStat_Metadata/ShowMetadata.ashx%3fDataset=BLI&amp;Coords=%5bINDICATOR%5d.%5bES_STCS%5d&amp;ShowOnWeb=true&amp;Lang=en" TargetMode="External"/><Relationship Id="rId74" Type="http://schemas.openxmlformats.org/officeDocument/2006/relationships/hyperlink" Target="../../../../Users/Utilisateur/AppData/Local/Temp/OECDStat_Metadata/OECDStat_Metadata/ShowMetadata.ashx%3fDataset=BLI&amp;Coords=%5bINDICATOR%5d.%5bSW_LIFS%5d&amp;ShowOnWeb=true&amp;Lang=en" TargetMode="External"/><Relationship Id="rId79" Type="http://schemas.openxmlformats.org/officeDocument/2006/relationships/hyperlink" Target="../../../../Users/Utilisateur/AppData/Local/Temp/OECDStat_Metadata/OECDStat_Metadata/ShowMetadata.ashx%3fDataset=BLI&amp;Coords=%5bLOCATION%5d.%5bDEU%5d&amp;ShowOnWeb=true&amp;Lang=en" TargetMode="External"/><Relationship Id="rId87" Type="http://schemas.openxmlformats.org/officeDocument/2006/relationships/hyperlink" Target="../../../../Users/Utilisateur/AppData/Local/Temp/OECDStat_Metadata/OECDStat_Metadata/ShowMetadata.ashx?Dataset=BLI&amp;Coords=%5bINDICATOR%5d.%5bJE_JT%5d&amp;ShowOnWeb=true&amp;Lang=en" TargetMode="External"/><Relationship Id="rId102" Type="http://schemas.openxmlformats.org/officeDocument/2006/relationships/hyperlink" Target="../../../../Users/Utilisateur/AppData/Local/Temp/OECDStat_Metadata/OECDStat_Metadata/ShowMetadata.ashx%3fDataset=BLI&amp;Coords=%5bINDICATOR%5d.%5bPS_REPH%5d&amp;ShowOnWeb=true&amp;Lang=en" TargetMode="External"/><Relationship Id="rId5" Type="http://schemas.openxmlformats.org/officeDocument/2006/relationships/hyperlink" Target="../../../../Users/Utilisateur/AppData/Local/Temp/OECDStat_Metadata/OECDStat_Metadata/ShowMetadata.ashx%3fDataset=BLI&amp;Coords=%5bINDICATOR%5d.%5bIW_HADI%5d&amp;ShowOnWeb=true&amp;Lang=en" TargetMode="External"/><Relationship Id="rId61" Type="http://schemas.openxmlformats.org/officeDocument/2006/relationships/hyperlink" Target="../../../../Users/Utilisateur/AppData/Local/Temp/OECDStat_Metadata/OECDStat_Metadata/ShowMetadata.ashx?Dataset=BLI&amp;Coords=%5bINDICATOR%5d.%5bJE_JT%5d&amp;ShowOnWeb=true&amp;Lang=en" TargetMode="External"/><Relationship Id="rId82" Type="http://schemas.openxmlformats.org/officeDocument/2006/relationships/hyperlink" Target="../../../../Users/Utilisateur/AppData/Local/Temp/OECDStat_Metadata/OECDStat_Metadata/ShowMetadata.ashx%3fDataset=BLI&amp;Coords=%5bINDICATOR%5d.%5bHO_HISH%5d&amp;ShowOnWeb=true&amp;Lang=en" TargetMode="External"/><Relationship Id="rId90" Type="http://schemas.openxmlformats.org/officeDocument/2006/relationships/hyperlink" Target="../../../../Users/Utilisateur/AppData/Local/Temp/OECDStat_Metadata/OECDStat_Metadata/ShowMetadata.ashx%3fDataset=BLI&amp;Coords=%5bINDICATOR%5d.%5bSC_SNTWS%5d&amp;ShowOnWeb=true&amp;Lang=en" TargetMode="External"/><Relationship Id="rId95" Type="http://schemas.openxmlformats.org/officeDocument/2006/relationships/hyperlink" Target="../../../../Users/Utilisateur/AppData/Local/Temp/OECDStat_Metadata/OECDStat_Metadata/ShowMetadata.ashx%3fDataset=BLI&amp;Coords=%5bINDICATOR%5d.%5bEQ_WATER%5d&amp;ShowOnWeb=true&amp;Lang=en" TargetMode="External"/><Relationship Id="rId19" Type="http://schemas.openxmlformats.org/officeDocument/2006/relationships/hyperlink" Target="../../../../Users/Utilisateur/AppData/Local/Temp/OECDStat_Metadata/OECDStat_Metadata/ShowMetadata.ashx%3fDataset=BLI&amp;Coords=%5bINDICATOR%5d.%5bHS_LEB%5d&amp;ShowOnWeb=true&amp;Lang=en" TargetMode="External"/><Relationship Id="rId14" Type="http://schemas.openxmlformats.org/officeDocument/2006/relationships/hyperlink" Target="../../../../Users/Utilisateur/AppData/Local/Temp/OECDStat_Metadata/OECDStat_Metadata/ShowMetadata.ashx%3fDataset=BLI&amp;Coords=%5bINDICATOR%5d.%5bES_EDUEX%5d&amp;ShowOnWeb=true&amp;Lang=en" TargetMode="External"/><Relationship Id="rId22" Type="http://schemas.openxmlformats.org/officeDocument/2006/relationships/hyperlink" Target="../../../../Users/Utilisateur/AppData/Local/Temp/OECDStat_Metadata/OECDStat_Metadata/ShowMetadata.ashx%3fDataset=BLI&amp;Coords=%5bINDICATOR%5d.%5bPS_SFRV%5d&amp;ShowOnWeb=true&amp;Lang=en" TargetMode="External"/><Relationship Id="rId27" Type="http://schemas.openxmlformats.org/officeDocument/2006/relationships/hyperlink" Target="../../../../Users/Utilisateur/AppData/Local/Temp/OECDStat_Metadata/OECDStat_Metadata/ShowMetadata.ashx%3fDataset=BLI&amp;Coords=%5bLOCATION%5d.%5bISR%5d&amp;ShowOnWeb=true&amp;Lang=en" TargetMode="External"/><Relationship Id="rId30" Type="http://schemas.openxmlformats.org/officeDocument/2006/relationships/hyperlink" Target="../../../../Users/Utilisateur/AppData/Local/Temp/OECDStat_Metadata/OECDStat_Metadata/ShowMetadata.ashx%3fDataset=BLI&amp;Coords=%5bINDICATOR%5d.%5bHO_HISH%5d&amp;ShowOnWeb=true&amp;Lang=en" TargetMode="External"/><Relationship Id="rId35" Type="http://schemas.openxmlformats.org/officeDocument/2006/relationships/hyperlink" Target="../../../../Users/Utilisateur/AppData/Local/Temp/OECDStat_Metadata/OECDStat_Metadata/ShowMetadata.ashx?Dataset=BLI&amp;Coords=%5bINDICATOR%5d.%5bJE_JT%5d&amp;ShowOnWeb=true&amp;Lang=en" TargetMode="External"/><Relationship Id="rId43" Type="http://schemas.openxmlformats.org/officeDocument/2006/relationships/hyperlink" Target="../../../../Users/Utilisateur/AppData/Local/Temp/OECDStat_Metadata/OECDStat_Metadata/ShowMetadata.ashx%3fDataset=BLI&amp;Coords=%5bINDICATOR%5d.%5bEQ_WATER%5d&amp;ShowOnWeb=true&amp;Lang=en" TargetMode="External"/><Relationship Id="rId48" Type="http://schemas.openxmlformats.org/officeDocument/2006/relationships/hyperlink" Target="../../../../Users/Utilisateur/AppData/Local/Temp/OECDStat_Metadata/OECDStat_Metadata/ShowMetadata.ashx%3fDataset=BLI&amp;Coords=%5bINDICATOR%5d.%5bSW_LIFS%5d&amp;ShowOnWeb=true&amp;Lang=en" TargetMode="External"/><Relationship Id="rId56" Type="http://schemas.openxmlformats.org/officeDocument/2006/relationships/hyperlink" Target="../../../../Users/Utilisateur/AppData/Local/Temp/OECDStat_Metadata/OECDStat_Metadata/ShowMetadata.ashx%3fDataset=BLI&amp;Coords=%5bINDICATOR%5d.%5bHO_HISH%5d&amp;ShowOnWeb=true&amp;Lang=en" TargetMode="External"/><Relationship Id="rId64" Type="http://schemas.openxmlformats.org/officeDocument/2006/relationships/hyperlink" Target="../../../../Users/Utilisateur/AppData/Local/Temp/OECDStat_Metadata/OECDStat_Metadata/ShowMetadata.ashx%3fDataset=BLI&amp;Coords=%5bINDICATOR%5d.%5bSC_SNTWS%5d&amp;ShowOnWeb=true&amp;Lang=en" TargetMode="External"/><Relationship Id="rId69" Type="http://schemas.openxmlformats.org/officeDocument/2006/relationships/hyperlink" Target="../../../../Users/Utilisateur/AppData/Local/Temp/OECDStat_Metadata/OECDStat_Metadata/ShowMetadata.ashx%3fDataset=BLI&amp;Coords=%5bINDICATOR%5d.%5bEQ_WATER%5d&amp;ShowOnWeb=true&amp;Lang=en" TargetMode="External"/><Relationship Id="rId77" Type="http://schemas.openxmlformats.org/officeDocument/2006/relationships/hyperlink" Target="../../../../Users/Utilisateur/AppData/Local/Temp/OECDStat_Metadata/OECDStat_Metadata/ShowMetadata.ashx%3fDataset=BLI&amp;Coords=%5bINDICATOR%5d.%5bWL_EWLH%5d&amp;ShowOnWeb=true&amp;Lang=en" TargetMode="External"/><Relationship Id="rId100" Type="http://schemas.openxmlformats.org/officeDocument/2006/relationships/hyperlink" Target="../../../../Users/Utilisateur/AppData/Local/Temp/OECDStat_Metadata/OECDStat_Metadata/ShowMetadata.ashx%3fDataset=BLI&amp;Coords=%5bINDICATOR%5d.%5bSW_LIFS%5d&amp;ShowOnWeb=true&amp;Lang=en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../../../../Users/Utilisateur/AppData/Local/Temp/OECDStat_Metadata/OECDStat_Metadata/ShowMetadata.ashx%3fDataset=BLI&amp;Coords=%5bINDICATOR%5d.%5bJE_JT%5d&amp;ShowOnWeb=true&amp;Lang=en" TargetMode="External"/><Relationship Id="rId51" Type="http://schemas.openxmlformats.org/officeDocument/2006/relationships/hyperlink" Target="../../../../Users/Utilisateur/AppData/Local/Temp/OECDStat_Metadata/OECDStat_Metadata/ShowMetadata.ashx%3fDataset=BLI&amp;Coords=%5bINDICATOR%5d.%5bWL_EWLH%5d&amp;ShowOnWeb=true&amp;Lang=en" TargetMode="External"/><Relationship Id="rId72" Type="http://schemas.openxmlformats.org/officeDocument/2006/relationships/hyperlink" Target="../../../../Users/Utilisateur/AppData/Local/Temp/OECDStat_Metadata/OECDStat_Metadata/ShowMetadata.ashx%3fDataset=BLI&amp;Coords=%5bINDICATOR%5d.%5bHS_LEB%5d&amp;ShowOnWeb=true&amp;Lang=en" TargetMode="External"/><Relationship Id="rId80" Type="http://schemas.openxmlformats.org/officeDocument/2006/relationships/hyperlink" Target="../../../../Users/Utilisateur/AppData/Local/Temp/OECDStat_Metadata/OECDStat_Metadata/ShowMetadata.ashx%3fDataset=BLI&amp;Coords=%5bLOCATION%5d.%5bISR%5d&amp;ShowOnWeb=true&amp;Lang=en" TargetMode="External"/><Relationship Id="rId85" Type="http://schemas.openxmlformats.org/officeDocument/2006/relationships/hyperlink" Target="../../../../Users/Utilisateur/AppData/Local/Temp/OECDStat_Metadata/OECDStat_Metadata/ShowMetadata.ashx%3fDataset=BLI&amp;Coords=%5bINDICATOR%5d.%5bIW_HNFW%5d&amp;ShowOnWeb=true&amp;Lang=en" TargetMode="External"/><Relationship Id="rId93" Type="http://schemas.openxmlformats.org/officeDocument/2006/relationships/hyperlink" Target="../../../../Users/Utilisateur/AppData/Local/Temp/OECDStat_Metadata/OECDStat_Metadata/ShowMetadata.ashx%3fDataset=BLI&amp;Coords=%5bINDICATOR%5d.%5bES_EDUEX%5d&amp;ShowOnWeb=true&amp;Lang=en" TargetMode="External"/><Relationship Id="rId98" Type="http://schemas.openxmlformats.org/officeDocument/2006/relationships/hyperlink" Target="../../../../Users/Utilisateur/AppData/Local/Temp/OECDStat_Metadata/OECDStat_Metadata/ShowMetadata.ashx%3fDataset=BLI&amp;Coords=%5bINDICATOR%5d.%5bHS_LEB%5d&amp;ShowOnWeb=true&amp;Lang=en" TargetMode="External"/><Relationship Id="rId3" Type="http://schemas.openxmlformats.org/officeDocument/2006/relationships/hyperlink" Target="../../../../Users/Utilisateur/AppData/Local/Temp/OECDStat_Metadata/OECDStat_Metadata/ShowMetadata.ashx%3fDataset=BLI&amp;Coords=%5bINDICATOR%5d.%5bHO_HISH%5d&amp;ShowOnWeb=true&amp;Lang=en" TargetMode="External"/><Relationship Id="rId12" Type="http://schemas.openxmlformats.org/officeDocument/2006/relationships/hyperlink" Target="../../../../Users/Utilisateur/AppData/Local/Temp/OECDStat_Metadata/OECDStat_Metadata/ShowMetadata.ashx%3fDataset=BLI&amp;Coords=%5bINDICATOR%5d.%5bES_EDUA%5d&amp;ShowOnWeb=true&amp;Lang=en" TargetMode="External"/><Relationship Id="rId17" Type="http://schemas.openxmlformats.org/officeDocument/2006/relationships/hyperlink" Target="../../../../Users/Utilisateur/AppData/Local/Temp/OECDStat_Metadata/OECDStat_Metadata/ShowMetadata.ashx%3fDataset=BLI&amp;Coords=%5bINDICATOR%5d.%5bCG_TRASG%5d&amp;ShowOnWeb=true&amp;Lang=en" TargetMode="External"/><Relationship Id="rId25" Type="http://schemas.openxmlformats.org/officeDocument/2006/relationships/hyperlink" Target="../../../../Users/Utilisateur/AppData/Local/Temp/OECDStat_Metadata/OECDStat_Metadata/ShowMetadata.ashx%3fDataset=BLI&amp;Coords=%5bINDICATOR%5d.%5bWL_TNOW%5d&amp;ShowOnWeb=true&amp;Lang=en" TargetMode="External"/><Relationship Id="rId33" Type="http://schemas.openxmlformats.org/officeDocument/2006/relationships/hyperlink" Target="../../../../Users/Utilisateur/AppData/Local/Temp/OECDStat_Metadata/OECDStat_Metadata/ShowMetadata.ashx%3fDataset=BLI&amp;Coords=%5bINDICATOR%5d.%5bIW_HNFW%5d&amp;ShowOnWeb=true&amp;Lang=en" TargetMode="External"/><Relationship Id="rId38" Type="http://schemas.openxmlformats.org/officeDocument/2006/relationships/hyperlink" Target="../../../../Users/Utilisateur/AppData/Local/Temp/OECDStat_Metadata/OECDStat_Metadata/ShowMetadata.ashx%3fDataset=BLI&amp;Coords=%5bINDICATOR%5d.%5bSC_SNTWS%5d&amp;ShowOnWeb=true&amp;Lang=en" TargetMode="External"/><Relationship Id="rId46" Type="http://schemas.openxmlformats.org/officeDocument/2006/relationships/hyperlink" Target="../../../../Users/Utilisateur/AppData/Local/Temp/OECDStat_Metadata/OECDStat_Metadata/ShowMetadata.ashx%3fDataset=BLI&amp;Coords=%5bINDICATOR%5d.%5bHS_LEB%5d&amp;ShowOnWeb=true&amp;Lang=en" TargetMode="External"/><Relationship Id="rId59" Type="http://schemas.openxmlformats.org/officeDocument/2006/relationships/hyperlink" Target="../../../../Users/Utilisateur/AppData/Local/Temp/OECDStat_Metadata/OECDStat_Metadata/ShowMetadata.ashx%3fDataset=BLI&amp;Coords=%5bINDICATOR%5d.%5bIW_HNFW%5d&amp;ShowOnWeb=true&amp;Lang=en" TargetMode="External"/><Relationship Id="rId67" Type="http://schemas.openxmlformats.org/officeDocument/2006/relationships/hyperlink" Target="../../../../Users/Utilisateur/AppData/Local/Temp/OECDStat_Metadata/OECDStat_Metadata/ShowMetadata.ashx%3fDataset=BLI&amp;Coords=%5bINDICATOR%5d.%5bES_EDUEX%5d&amp;ShowOnWeb=true&amp;Lang=en" TargetMode="External"/><Relationship Id="rId103" Type="http://schemas.openxmlformats.org/officeDocument/2006/relationships/hyperlink" Target="../../../../Users/Utilisateur/AppData/Local/Temp/OECDStat_Metadata/OECDStat_Metadata/ShowMetadata.ashx%3fDataset=BLI&amp;Coords=%5bINDICATOR%5d.%5bWL_EWLH%5d&amp;ShowOnWeb=true&amp;Lang=en" TargetMode="External"/><Relationship Id="rId20" Type="http://schemas.openxmlformats.org/officeDocument/2006/relationships/hyperlink" Target="../../../../Users/Utilisateur/AppData/Local/Temp/OECDStat_Metadata/OECDStat_Metadata/ShowMetadata.ashx%3fDataset=BLI&amp;Coords=%5bINDICATOR%5d.%5bHS_SFRH%5d&amp;ShowOnWeb=true&amp;Lang=en" TargetMode="External"/><Relationship Id="rId41" Type="http://schemas.openxmlformats.org/officeDocument/2006/relationships/hyperlink" Target="../../../../Users/Utilisateur/AppData/Local/Temp/OECDStat_Metadata/OECDStat_Metadata/ShowMetadata.ashx%3fDataset=BLI&amp;Coords=%5bINDICATOR%5d.%5bES_EDUEX%5d&amp;ShowOnWeb=true&amp;Lang=en" TargetMode="External"/><Relationship Id="rId54" Type="http://schemas.openxmlformats.org/officeDocument/2006/relationships/hyperlink" Target="../../../../Users/Utilisateur/AppData/Local/Temp/OECDStat_Metadata/OECDStat_Metadata/ShowMetadata.ashx%3fDataset=BLI&amp;Coords=%5bLOCATION%5d.%5bISR%5d&amp;ShowOnWeb=true&amp;Lang=en" TargetMode="External"/><Relationship Id="rId62" Type="http://schemas.openxmlformats.org/officeDocument/2006/relationships/hyperlink" Target="../../../../Users/Utilisateur/AppData/Local/Temp/OECDStat_Metadata/OECDStat_Metadata/ShowMetadata.ashx%3fDataset=BLI&amp;Coords=%5bINDICATOR%5d.%5bJE_LTUR%5d&amp;ShowOnWeb=true&amp;Lang=en" TargetMode="External"/><Relationship Id="rId70" Type="http://schemas.openxmlformats.org/officeDocument/2006/relationships/hyperlink" Target="../../../../Users/Utilisateur/AppData/Local/Temp/OECDStat_Metadata/OECDStat_Metadata/ShowMetadata.ashx%3fDataset=BLI&amp;Coords=%5bINDICATOR%5d.%5bCG_TRASG%5d&amp;ShowOnWeb=true&amp;Lang=en" TargetMode="External"/><Relationship Id="rId75" Type="http://schemas.openxmlformats.org/officeDocument/2006/relationships/hyperlink" Target="../../../../Users/Utilisateur/AppData/Local/Temp/OECDStat_Metadata/OECDStat_Metadata/ShowMetadata.ashx%3fDataset=BLI&amp;Coords=%5bINDICATOR%5d.%5bPS_SFRV%5d&amp;ShowOnWeb=true&amp;Lang=en" TargetMode="External"/><Relationship Id="rId83" Type="http://schemas.openxmlformats.org/officeDocument/2006/relationships/hyperlink" Target="../../../../Users/Utilisateur/AppData/Local/Temp/OECDStat_Metadata/OECDStat_Metadata/ShowMetadata.ashx?Dataset=BLI&amp;Coords=%5bINDICATOR%5d.%5bHO_NUMR%5d&amp;ShowOnWeb=true&amp;Lang=en" TargetMode="External"/><Relationship Id="rId88" Type="http://schemas.openxmlformats.org/officeDocument/2006/relationships/hyperlink" Target="../../../../Users/Utilisateur/AppData/Local/Temp/OECDStat_Metadata/OECDStat_Metadata/ShowMetadata.ashx%3fDataset=BLI&amp;Coords=%5bINDICATOR%5d.%5bJE_LTUR%5d&amp;ShowOnWeb=true&amp;Lang=en" TargetMode="External"/><Relationship Id="rId91" Type="http://schemas.openxmlformats.org/officeDocument/2006/relationships/hyperlink" Target="../../../../Users/Utilisateur/AppData/Local/Temp/OECDStat_Metadata/OECDStat_Metadata/ShowMetadata.ashx%3fDataset=BLI&amp;Coords=%5bINDICATOR%5d.%5bES_EDUA%5d&amp;ShowOnWeb=true&amp;Lang=en" TargetMode="External"/><Relationship Id="rId96" Type="http://schemas.openxmlformats.org/officeDocument/2006/relationships/hyperlink" Target="../../../../Users/Utilisateur/AppData/Local/Temp/OECDStat_Metadata/OECDStat_Metadata/ShowMetadata.ashx%3fDataset=BLI&amp;Coords=%5bINDICATOR%5d.%5bCG_TRASG%5d&amp;ShowOnWeb=true&amp;Lang=en" TargetMode="External"/><Relationship Id="rId1" Type="http://schemas.openxmlformats.org/officeDocument/2006/relationships/hyperlink" Target="../../../../Users/Utilisateur/AppData/Local/Temp/OECDStat_Metadata/OECDStat_Metadata/ShowMetadata.ashx%3fDataset=BLI&amp;ShowOnWeb=true&amp;Lang=en" TargetMode="External"/><Relationship Id="rId6" Type="http://schemas.openxmlformats.org/officeDocument/2006/relationships/hyperlink" Target="../../../../Users/Utilisateur/AppData/Local/Temp/OECDStat_Metadata/OECDStat_Metadata/ShowMetadata.ashx%3fDataset=BLI&amp;Coords=%5bINDICATOR%5d.%5bIW_HNFW%5d&amp;ShowOnWeb=true&amp;Lang=en" TargetMode="External"/><Relationship Id="rId15" Type="http://schemas.openxmlformats.org/officeDocument/2006/relationships/hyperlink" Target="../../../../Users/Utilisateur/AppData/Local/Temp/OECDStat_Metadata/OECDStat_Metadata/ShowMetadata.ashx%3fDataset=BLI&amp;Coords=%5bINDICATOR%5d.%5bEQ_AIRP%5d&amp;ShowOnWeb=true&amp;Lang=en" TargetMode="External"/><Relationship Id="rId23" Type="http://schemas.openxmlformats.org/officeDocument/2006/relationships/hyperlink" Target="../../../../Users/Utilisateur/AppData/Local/Temp/OECDStat_Metadata/OECDStat_Metadata/ShowMetadata.ashx%3fDataset=BLI&amp;Coords=%5bINDICATOR%5d.%5bPS_REPH%5d&amp;ShowOnWeb=true&amp;Lang=en" TargetMode="External"/><Relationship Id="rId28" Type="http://schemas.openxmlformats.org/officeDocument/2006/relationships/hyperlink" Target="http://stats.oecd.org/" TargetMode="External"/><Relationship Id="rId36" Type="http://schemas.openxmlformats.org/officeDocument/2006/relationships/hyperlink" Target="../../../../Users/Utilisateur/AppData/Local/Temp/OECDStat_Metadata/OECDStat_Metadata/ShowMetadata.ashx%3fDataset=BLI&amp;Coords=%5bINDICATOR%5d.%5bJE_LTUR%5d&amp;ShowOnWeb=true&amp;Lang=en" TargetMode="External"/><Relationship Id="rId49" Type="http://schemas.openxmlformats.org/officeDocument/2006/relationships/hyperlink" Target="../../../../Users/Utilisateur/AppData/Local/Temp/OECDStat_Metadata/OECDStat_Metadata/ShowMetadata.ashx%3fDataset=BLI&amp;Coords=%5bINDICATOR%5d.%5bPS_SFRV%5d&amp;ShowOnWeb=true&amp;Lang=en" TargetMode="External"/><Relationship Id="rId57" Type="http://schemas.openxmlformats.org/officeDocument/2006/relationships/hyperlink" Target="../../../../Users/Utilisateur/AppData/Local/Temp/OECDStat_Metadata/OECDStat_Metadata/ShowMetadata.ashx?Dataset=BLI&amp;Coords=%5bINDICATOR%5d.%5bHO_NUMR%5d&amp;ShowOnWeb=true&amp;Lang=en" TargetMode="External"/><Relationship Id="rId106" Type="http://schemas.openxmlformats.org/officeDocument/2006/relationships/vmlDrawing" Target="../drawings/vmlDrawing1.vml"/><Relationship Id="rId10" Type="http://schemas.openxmlformats.org/officeDocument/2006/relationships/hyperlink" Target="../../../../Users/Utilisateur/AppData/Local/Temp/OECDStat_Metadata/OECDStat_Metadata/ShowMetadata.ashx%3fDataset=BLI&amp;Coords=%5bINDICATOR%5d.%5bJE_PEARN%5d&amp;ShowOnWeb=true&amp;Lang=en" TargetMode="External"/><Relationship Id="rId31" Type="http://schemas.openxmlformats.org/officeDocument/2006/relationships/hyperlink" Target="../../../../Users/Utilisateur/AppData/Local/Temp/OECDStat_Metadata/OECDStat_Metadata/ShowMetadata.ashx?Dataset=BLI&amp;Coords=%5bINDICATOR%5d.%5bHO_NUMR%5d&amp;ShowOnWeb=true&amp;Lang=en" TargetMode="External"/><Relationship Id="rId44" Type="http://schemas.openxmlformats.org/officeDocument/2006/relationships/hyperlink" Target="../../../../Users/Utilisateur/AppData/Local/Temp/OECDStat_Metadata/OECDStat_Metadata/ShowMetadata.ashx%3fDataset=BLI&amp;Coords=%5bINDICATOR%5d.%5bCG_TRASG%5d&amp;ShowOnWeb=true&amp;Lang=en" TargetMode="External"/><Relationship Id="rId52" Type="http://schemas.openxmlformats.org/officeDocument/2006/relationships/hyperlink" Target="../../../../Users/Utilisateur/AppData/Local/Temp/OECDStat_Metadata/OECDStat_Metadata/ShowMetadata.ashx%3fDataset=BLI&amp;Coords=%5bINDICATOR%5d.%5bWL_TNOW%5d&amp;ShowOnWeb=true&amp;Lang=en" TargetMode="External"/><Relationship Id="rId60" Type="http://schemas.openxmlformats.org/officeDocument/2006/relationships/hyperlink" Target="../../../../Users/Utilisateur/AppData/Local/Temp/OECDStat_Metadata/OECDStat_Metadata/ShowMetadata.ashx%3fDataset=BLI&amp;Coords=%5bINDICATOR%5d.%5bJE_EMPL%5d&amp;ShowOnWeb=true&amp;Lang=en" TargetMode="External"/><Relationship Id="rId65" Type="http://schemas.openxmlformats.org/officeDocument/2006/relationships/hyperlink" Target="../../../../Users/Utilisateur/AppData/Local/Temp/OECDStat_Metadata/OECDStat_Metadata/ShowMetadata.ashx%3fDataset=BLI&amp;Coords=%5bINDICATOR%5d.%5bES_EDUA%5d&amp;ShowOnWeb=true&amp;Lang=en" TargetMode="External"/><Relationship Id="rId73" Type="http://schemas.openxmlformats.org/officeDocument/2006/relationships/hyperlink" Target="../../../../Users/Utilisateur/AppData/Local/Temp/OECDStat_Metadata/OECDStat_Metadata/ShowMetadata.ashx%3fDataset=BLI&amp;Coords=%5bINDICATOR%5d.%5bHS_SFRH%5d&amp;ShowOnWeb=true&amp;Lang=en" TargetMode="External"/><Relationship Id="rId78" Type="http://schemas.openxmlformats.org/officeDocument/2006/relationships/hyperlink" Target="../../../../Users/Utilisateur/AppData/Local/Temp/OECDStat_Metadata/OECDStat_Metadata/ShowMetadata.ashx%3fDataset=BLI&amp;Coords=%5bINDICATOR%5d.%5bWL_TNOW%5d&amp;ShowOnWeb=true&amp;Lang=en" TargetMode="External"/><Relationship Id="rId81" Type="http://schemas.openxmlformats.org/officeDocument/2006/relationships/hyperlink" Target="../../../../Users/Utilisateur/AppData/Local/Temp/OECDStat_Metadata/OECDStat_Metadata/ShowMetadata.ashx?Dataset=BLI&amp;Coords=%5bINDICATOR%5d.%5bHO_BASE%5d&amp;ShowOnWeb=true&amp;Lang=en" TargetMode="External"/><Relationship Id="rId86" Type="http://schemas.openxmlformats.org/officeDocument/2006/relationships/hyperlink" Target="../../../../Users/Utilisateur/AppData/Local/Temp/OECDStat_Metadata/OECDStat_Metadata/ShowMetadata.ashx%3fDataset=BLI&amp;Coords=%5bINDICATOR%5d.%5bJE_EMPL%5d&amp;ShowOnWeb=true&amp;Lang=en" TargetMode="External"/><Relationship Id="rId94" Type="http://schemas.openxmlformats.org/officeDocument/2006/relationships/hyperlink" Target="../../../../Users/Utilisateur/AppData/Local/Temp/OECDStat_Metadata/OECDStat_Metadata/ShowMetadata.ashx%3fDataset=BLI&amp;Coords=%5bINDICATOR%5d.%5bEQ_AIRP%5d&amp;ShowOnWeb=true&amp;Lang=en" TargetMode="External"/><Relationship Id="rId99" Type="http://schemas.openxmlformats.org/officeDocument/2006/relationships/hyperlink" Target="../../../../Users/Utilisateur/AppData/Local/Temp/OECDStat_Metadata/OECDStat_Metadata/ShowMetadata.ashx%3fDataset=BLI&amp;Coords=%5bINDICATOR%5d.%5bHS_SFRH%5d&amp;ShowOnWeb=true&amp;Lang=en" TargetMode="External"/><Relationship Id="rId101" Type="http://schemas.openxmlformats.org/officeDocument/2006/relationships/hyperlink" Target="../../../../Users/Utilisateur/AppData/Local/Temp/OECDStat_Metadata/OECDStat_Metadata/ShowMetadata.ashx%3fDataset=BLI&amp;Coords=%5bINDICATOR%5d.%5bPS_SFRV%5d&amp;ShowOnWeb=true&amp;Lang=en" TargetMode="External"/><Relationship Id="rId4" Type="http://schemas.openxmlformats.org/officeDocument/2006/relationships/hyperlink" Target="../../../../Users/Utilisateur/AppData/Local/Temp/OECDStat_Metadata/OECDStat_Metadata/ShowMetadata.ashx%3fDataset=BLI&amp;Coords=%5bINDICATOR%5d.%5bHO_NUMR%5d&amp;ShowOnWeb=true&amp;Lang=en" TargetMode="External"/><Relationship Id="rId9" Type="http://schemas.openxmlformats.org/officeDocument/2006/relationships/hyperlink" Target="../../../../Users/Utilisateur/AppData/Local/Temp/OECDStat_Metadata/OECDStat_Metadata/ShowMetadata.ashx%3fDataset=BLI&amp;Coords=%5bINDICATOR%5d.%5bJE_LTUR%5d&amp;ShowOnWeb=true&amp;Lang=en" TargetMode="External"/><Relationship Id="rId13" Type="http://schemas.openxmlformats.org/officeDocument/2006/relationships/hyperlink" Target="../../../../Users/Utilisateur/AppData/Local/Temp/OECDStat_Metadata/OECDStat_Metadata/ShowMetadata.ashx%3fDataset=BLI&amp;Coords=%5bINDICATOR%5d.%5bES_STCS%5d&amp;ShowOnWeb=true&amp;Lang=en" TargetMode="External"/><Relationship Id="rId18" Type="http://schemas.openxmlformats.org/officeDocument/2006/relationships/hyperlink" Target="../../../../Users/Utilisateur/AppData/Local/Temp/OECDStat_Metadata/OECDStat_Metadata/ShowMetadata.ashx%3fDataset=BLI&amp;Coords=%5bINDICATOR%5d.%5bCG_VOTO%5d&amp;ShowOnWeb=true&amp;Lang=en" TargetMode="External"/><Relationship Id="rId39" Type="http://schemas.openxmlformats.org/officeDocument/2006/relationships/hyperlink" Target="../../../../Users/Utilisateur/AppData/Local/Temp/OECDStat_Metadata/OECDStat_Metadata/ShowMetadata.ashx%3fDataset=BLI&amp;Coords=%5bINDICATOR%5d.%5bES_EDUA%5d&amp;ShowOnWeb=true&amp;Lang=en" TargetMode="External"/><Relationship Id="rId34" Type="http://schemas.openxmlformats.org/officeDocument/2006/relationships/hyperlink" Target="../../../../Users/Utilisateur/AppData/Local/Temp/OECDStat_Metadata/OECDStat_Metadata/ShowMetadata.ashx%3fDataset=BLI&amp;Coords=%5bINDICATOR%5d.%5bJE_EMPL%5d&amp;ShowOnWeb=true&amp;Lang=en" TargetMode="External"/><Relationship Id="rId50" Type="http://schemas.openxmlformats.org/officeDocument/2006/relationships/hyperlink" Target="../../../../Users/Utilisateur/AppData/Local/Temp/OECDStat_Metadata/OECDStat_Metadata/ShowMetadata.ashx%3fDataset=BLI&amp;Coords=%5bINDICATOR%5d.%5bPS_REPH%5d&amp;ShowOnWeb=true&amp;Lang=en" TargetMode="External"/><Relationship Id="rId55" Type="http://schemas.openxmlformats.org/officeDocument/2006/relationships/hyperlink" Target="../../../../Users/Utilisateur/AppData/Local/Temp/OECDStat_Metadata/OECDStat_Metadata/ShowMetadata.ashx?Dataset=BLI&amp;Coords=%5bINDICATOR%5d.%5bHO_BASE%5d&amp;ShowOnWeb=true&amp;Lang=en" TargetMode="External"/><Relationship Id="rId76" Type="http://schemas.openxmlformats.org/officeDocument/2006/relationships/hyperlink" Target="../../../../Users/Utilisateur/AppData/Local/Temp/OECDStat_Metadata/OECDStat_Metadata/ShowMetadata.ashx%3fDataset=BLI&amp;Coords=%5bINDICATOR%5d.%5bPS_REPH%5d&amp;ShowOnWeb=true&amp;Lang=en" TargetMode="External"/><Relationship Id="rId97" Type="http://schemas.openxmlformats.org/officeDocument/2006/relationships/hyperlink" Target="../../../../Users/Utilisateur/AppData/Local/Temp/OECDStat_Metadata/OECDStat_Metadata/ShowMetadata.ashx%3fDataset=BLI&amp;Coords=%5bINDICATOR%5d.%5bCG_VOTO%5d&amp;ShowOnWeb=true&amp;Lang=en" TargetMode="External"/><Relationship Id="rId104" Type="http://schemas.openxmlformats.org/officeDocument/2006/relationships/hyperlink" Target="../../../../Users/Utilisateur/AppData/Local/Temp/OECDStat_Metadata/OECDStat_Metadata/ShowMetadata.ashx%3fDataset=BLI&amp;Coords=%5bINDICATOR%5d.%5bWL_TNOW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T10" sqref="T10"/>
    </sheetView>
  </sheetViews>
  <sheetFormatPr baseColWidth="10" defaultRowHeight="12.75" x14ac:dyDescent="0.2"/>
  <sheetData>
    <row r="1" spans="1:3" x14ac:dyDescent="0.2">
      <c r="A1" s="27" t="s">
        <v>124</v>
      </c>
    </row>
    <row r="5" spans="1:3" x14ac:dyDescent="0.2">
      <c r="B5" t="s">
        <v>88</v>
      </c>
      <c r="C5" t="s">
        <v>89</v>
      </c>
    </row>
    <row r="6" spans="1:3" x14ac:dyDescent="0.2">
      <c r="A6" t="s">
        <v>93</v>
      </c>
      <c r="B6">
        <v>2.972511766499375</v>
      </c>
      <c r="C6">
        <v>0.27022834240903409</v>
      </c>
    </row>
    <row r="7" spans="1:3" x14ac:dyDescent="0.2">
      <c r="A7" t="s">
        <v>94</v>
      </c>
      <c r="B7">
        <v>3.7593011139776715</v>
      </c>
      <c r="C7">
        <v>0.34175464672524286</v>
      </c>
    </row>
    <row r="8" spans="1:3" x14ac:dyDescent="0.2">
      <c r="A8" t="s">
        <v>95</v>
      </c>
      <c r="B8">
        <v>4.7298897462021321</v>
      </c>
      <c r="C8">
        <v>0.42998997692746654</v>
      </c>
    </row>
    <row r="9" spans="1:3" x14ac:dyDescent="0.2">
      <c r="A9" t="s">
        <v>96</v>
      </c>
      <c r="B9">
        <v>4.8223018767019274</v>
      </c>
      <c r="C9">
        <v>0.43839107970017521</v>
      </c>
    </row>
    <row r="10" spans="1:3" x14ac:dyDescent="0.2">
      <c r="A10" t="s">
        <v>97</v>
      </c>
      <c r="B10">
        <v>5.05721080471407</v>
      </c>
      <c r="C10">
        <v>0.45974643679218818</v>
      </c>
    </row>
    <row r="11" spans="1:3" x14ac:dyDescent="0.2">
      <c r="A11" t="s">
        <v>98</v>
      </c>
      <c r="B11">
        <v>5.2705083567006312</v>
      </c>
      <c r="C11">
        <v>0.479137123336421</v>
      </c>
    </row>
    <row r="12" spans="1:3" x14ac:dyDescent="0.2">
      <c r="A12" t="s">
        <v>99</v>
      </c>
      <c r="B12">
        <v>5.3843175113959409</v>
      </c>
      <c r="C12">
        <v>0.48948341012690372</v>
      </c>
    </row>
    <row r="13" spans="1:3" x14ac:dyDescent="0.2">
      <c r="A13" t="s">
        <v>100</v>
      </c>
      <c r="B13">
        <v>5.4107058628987001</v>
      </c>
      <c r="C13">
        <v>0.49188235117260909</v>
      </c>
    </row>
    <row r="14" spans="1:3" x14ac:dyDescent="0.2">
      <c r="A14" t="s">
        <v>71</v>
      </c>
      <c r="B14">
        <v>5.6594674989467082</v>
      </c>
      <c r="C14">
        <v>0.5144970453587917</v>
      </c>
    </row>
    <row r="15" spans="1:3" x14ac:dyDescent="0.2">
      <c r="A15" t="s">
        <v>101</v>
      </c>
      <c r="B15">
        <v>5.9166394463572765</v>
      </c>
      <c r="C15">
        <v>0.53787631330520691</v>
      </c>
    </row>
    <row r="16" spans="1:3" x14ac:dyDescent="0.2">
      <c r="A16" t="s">
        <v>102</v>
      </c>
      <c r="B16">
        <v>5.9529416954530028</v>
      </c>
      <c r="C16">
        <v>0.54117651776845477</v>
      </c>
    </row>
    <row r="17" spans="1:5" x14ac:dyDescent="0.2">
      <c r="A17" t="s">
        <v>103</v>
      </c>
      <c r="B17">
        <v>6.0852231980417084</v>
      </c>
      <c r="C17">
        <v>0.55320210891288257</v>
      </c>
    </row>
    <row r="18" spans="1:5" x14ac:dyDescent="0.2">
      <c r="A18" t="s">
        <v>61</v>
      </c>
      <c r="B18">
        <v>6.184701716379859</v>
      </c>
      <c r="C18">
        <v>0.56224561057998723</v>
      </c>
    </row>
    <row r="19" spans="1:5" x14ac:dyDescent="0.2">
      <c r="A19" t="s">
        <v>104</v>
      </c>
      <c r="B19">
        <v>6.4884663306556023</v>
      </c>
      <c r="C19">
        <v>0.58986057551414561</v>
      </c>
    </row>
    <row r="20" spans="1:5" x14ac:dyDescent="0.2">
      <c r="A20" t="s">
        <v>105</v>
      </c>
      <c r="B20">
        <v>6.4929636798403045</v>
      </c>
      <c r="C20">
        <v>0.5902694254400277</v>
      </c>
    </row>
    <row r="21" spans="1:5" x14ac:dyDescent="0.2">
      <c r="A21" t="s">
        <v>106</v>
      </c>
      <c r="B21">
        <v>6.840242548807562</v>
      </c>
      <c r="C21">
        <v>0.62184023170977831</v>
      </c>
    </row>
    <row r="22" spans="1:5" x14ac:dyDescent="0.2">
      <c r="A22" t="s">
        <v>107</v>
      </c>
      <c r="B22">
        <v>6.9360332766576311</v>
      </c>
      <c r="C22">
        <v>0.63054847969614825</v>
      </c>
    </row>
    <row r="23" spans="1:5" x14ac:dyDescent="0.2">
      <c r="A23" t="s">
        <v>108</v>
      </c>
      <c r="B23">
        <v>7.0222319085591121</v>
      </c>
      <c r="C23">
        <v>0.63838471895991933</v>
      </c>
    </row>
    <row r="24" spans="1:5" x14ac:dyDescent="0.2">
      <c r="A24" t="s">
        <v>55</v>
      </c>
      <c r="B24">
        <v>7.3839248337726389</v>
      </c>
      <c r="C24">
        <v>0.67126589397933079</v>
      </c>
    </row>
    <row r="25" spans="1:5" x14ac:dyDescent="0.2">
      <c r="A25" t="s">
        <v>109</v>
      </c>
      <c r="B25">
        <v>7.7700340988520171</v>
      </c>
      <c r="C25">
        <v>0.70636673625927426</v>
      </c>
      <c r="E25" s="26" t="s">
        <v>123</v>
      </c>
    </row>
    <row r="26" spans="1:5" x14ac:dyDescent="0.2">
      <c r="A26" t="s">
        <v>110</v>
      </c>
      <c r="B26">
        <v>7.8896965862916169</v>
      </c>
      <c r="C26">
        <v>0.71724514420832886</v>
      </c>
    </row>
    <row r="27" spans="1:5" x14ac:dyDescent="0.2">
      <c r="A27" t="s">
        <v>111</v>
      </c>
      <c r="B27">
        <v>8.0749270053165496</v>
      </c>
      <c r="C27">
        <v>0.73408427321059544</v>
      </c>
    </row>
    <row r="28" spans="1:5" x14ac:dyDescent="0.2">
      <c r="A28" t="s">
        <v>112</v>
      </c>
      <c r="B28">
        <v>8.0763909899108146</v>
      </c>
      <c r="C28">
        <v>0.73421736271916493</v>
      </c>
    </row>
    <row r="29" spans="1:5" x14ac:dyDescent="0.2">
      <c r="A29" t="s">
        <v>65</v>
      </c>
      <c r="B29">
        <v>8.0888003942293789</v>
      </c>
      <c r="C29">
        <v>0.73534549038448904</v>
      </c>
    </row>
    <row r="30" spans="1:5" x14ac:dyDescent="0.2">
      <c r="A30" t="s">
        <v>113</v>
      </c>
      <c r="B30">
        <v>8.1698196678201249</v>
      </c>
      <c r="C30">
        <v>0.74271087889273868</v>
      </c>
    </row>
    <row r="31" spans="1:5" x14ac:dyDescent="0.2">
      <c r="A31" t="s">
        <v>114</v>
      </c>
      <c r="B31">
        <v>8.2536959366364169</v>
      </c>
      <c r="C31">
        <v>0.75033599423967423</v>
      </c>
    </row>
    <row r="32" spans="1:5" x14ac:dyDescent="0.2">
      <c r="A32" t="s">
        <v>115</v>
      </c>
      <c r="B32">
        <v>8.2684869681984825</v>
      </c>
      <c r="C32">
        <v>0.75168063347258929</v>
      </c>
    </row>
    <row r="33" spans="1:3" x14ac:dyDescent="0.2">
      <c r="A33" t="s">
        <v>116</v>
      </c>
      <c r="B33">
        <v>8.2988157328375447</v>
      </c>
      <c r="C33">
        <v>0.7544377938943222</v>
      </c>
    </row>
    <row r="34" spans="1:3" x14ac:dyDescent="0.2">
      <c r="A34" t="s">
        <v>117</v>
      </c>
      <c r="B34">
        <v>8.3363638335241088</v>
      </c>
      <c r="C34">
        <v>0.75785125759310079</v>
      </c>
    </row>
    <row r="35" spans="1:3" x14ac:dyDescent="0.2">
      <c r="A35" t="s">
        <v>118</v>
      </c>
      <c r="B35">
        <v>8.4017878435453639</v>
      </c>
      <c r="C35">
        <v>0.76379889486776031</v>
      </c>
    </row>
    <row r="36" spans="1:3" x14ac:dyDescent="0.2">
      <c r="A36" t="s">
        <v>119</v>
      </c>
      <c r="B36">
        <v>8.4253919744311201</v>
      </c>
      <c r="C36">
        <v>0.7659447249482837</v>
      </c>
    </row>
    <row r="37" spans="1:3" x14ac:dyDescent="0.2">
      <c r="A37" t="s">
        <v>120</v>
      </c>
      <c r="B37">
        <v>8.6108825112517842</v>
      </c>
      <c r="C37">
        <v>0.78280750102288943</v>
      </c>
    </row>
    <row r="38" spans="1:3" x14ac:dyDescent="0.2">
      <c r="A38" t="s">
        <v>121</v>
      </c>
      <c r="B38">
        <v>8.6468248943983212</v>
      </c>
      <c r="C38">
        <v>0.78607499039984741</v>
      </c>
    </row>
    <row r="39" spans="1:3" x14ac:dyDescent="0.2">
      <c r="A39" t="s">
        <v>49</v>
      </c>
      <c r="B39">
        <v>8.6622190888055037</v>
      </c>
      <c r="C39">
        <v>0.78747446261868215</v>
      </c>
    </row>
    <row r="40" spans="1:3" x14ac:dyDescent="0.2">
      <c r="A40" t="s">
        <v>91</v>
      </c>
      <c r="B40">
        <v>8.7458076232816033</v>
      </c>
      <c r="C40">
        <v>0.79507342029832762</v>
      </c>
    </row>
    <row r="41" spans="1:3" x14ac:dyDescent="0.2">
      <c r="A41" t="s">
        <v>122</v>
      </c>
      <c r="B41">
        <v>8.7619740567789268</v>
      </c>
      <c r="C41">
        <v>0.79654309607081153</v>
      </c>
    </row>
  </sheetData>
  <sortState ref="A86:C121">
    <sortCondition ref="C86:C12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3"/>
  <sheetViews>
    <sheetView showGridLines="0" topLeftCell="A221" workbookViewId="0">
      <selection activeCell="E49" sqref="E49"/>
    </sheetView>
  </sheetViews>
  <sheetFormatPr baseColWidth="10" defaultColWidth="11.42578125" defaultRowHeight="12.75" x14ac:dyDescent="0.2"/>
  <cols>
    <col min="1" max="1" width="27.42578125" customWidth="1"/>
    <col min="2" max="2" width="10.140625" customWidth="1"/>
  </cols>
  <sheetData>
    <row r="1" spans="1:26" hidden="1" x14ac:dyDescent="0.2">
      <c r="A1" s="1" t="e">
        <f ca="1">DotStatQuery(B1)</f>
        <v>#NAME?</v>
      </c>
      <c r="B1" s="1" t="s">
        <v>0</v>
      </c>
    </row>
    <row r="2" spans="1:26" x14ac:dyDescent="0.2">
      <c r="A2" s="2" t="s">
        <v>1</v>
      </c>
    </row>
    <row r="3" spans="1:26" x14ac:dyDescent="0.2">
      <c r="A3" s="28" t="s">
        <v>2</v>
      </c>
      <c r="B3" s="29"/>
      <c r="C3" s="30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</row>
    <row r="4" spans="1:26" x14ac:dyDescent="0.2">
      <c r="A4" s="28" t="s">
        <v>4</v>
      </c>
      <c r="B4" s="29"/>
      <c r="C4" s="30" t="s">
        <v>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</row>
    <row r="5" spans="1:26" x14ac:dyDescent="0.2">
      <c r="A5" s="28" t="s">
        <v>6</v>
      </c>
      <c r="B5" s="29"/>
      <c r="C5" s="30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</row>
    <row r="6" spans="1:26" ht="21" customHeight="1" x14ac:dyDescent="0.2">
      <c r="A6" s="35" t="s">
        <v>8</v>
      </c>
      <c r="B6" s="36"/>
      <c r="C6" s="33" t="s">
        <v>9</v>
      </c>
      <c r="D6" s="39"/>
      <c r="E6" s="34"/>
      <c r="F6" s="33" t="s">
        <v>10</v>
      </c>
      <c r="G6" s="34"/>
      <c r="H6" s="33" t="s">
        <v>11</v>
      </c>
      <c r="I6" s="39"/>
      <c r="J6" s="39"/>
      <c r="K6" s="34"/>
      <c r="L6" s="3" t="s">
        <v>12</v>
      </c>
      <c r="M6" s="33" t="s">
        <v>13</v>
      </c>
      <c r="N6" s="39"/>
      <c r="O6" s="34"/>
      <c r="P6" s="33" t="s">
        <v>14</v>
      </c>
      <c r="Q6" s="34"/>
      <c r="R6" s="33" t="s">
        <v>15</v>
      </c>
      <c r="S6" s="34"/>
      <c r="T6" s="33" t="s">
        <v>16</v>
      </c>
      <c r="U6" s="34"/>
      <c r="V6" s="3" t="s">
        <v>17</v>
      </c>
      <c r="W6" s="33" t="s">
        <v>18</v>
      </c>
      <c r="X6" s="34"/>
      <c r="Y6" s="33" t="s">
        <v>19</v>
      </c>
      <c r="Z6" s="34"/>
    </row>
    <row r="7" spans="1:26" ht="52.5" customHeight="1" x14ac:dyDescent="0.2">
      <c r="A7" s="37"/>
      <c r="B7" s="38"/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4" t="s">
        <v>31</v>
      </c>
      <c r="O7" s="4" t="s">
        <v>32</v>
      </c>
      <c r="P7" s="4" t="s">
        <v>33</v>
      </c>
      <c r="Q7" s="4" t="s">
        <v>34</v>
      </c>
      <c r="R7" s="4" t="s">
        <v>35</v>
      </c>
      <c r="S7" s="4" t="s">
        <v>36</v>
      </c>
      <c r="T7" s="4" t="s">
        <v>37</v>
      </c>
      <c r="U7" s="4" t="s">
        <v>38</v>
      </c>
      <c r="V7" s="4" t="s">
        <v>39</v>
      </c>
      <c r="W7" s="4" t="s">
        <v>40</v>
      </c>
      <c r="X7" s="4" t="s">
        <v>41</v>
      </c>
      <c r="Y7" s="4" t="s">
        <v>42</v>
      </c>
      <c r="Z7" s="4" t="s">
        <v>43</v>
      </c>
    </row>
    <row r="8" spans="1:26" ht="13.5" customHeight="1" x14ac:dyDescent="0.25">
      <c r="A8" s="5" t="s">
        <v>44</v>
      </c>
      <c r="B8" s="6" t="s">
        <v>45</v>
      </c>
      <c r="C8" s="6" t="s">
        <v>45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45</v>
      </c>
      <c r="N8" s="6" t="s">
        <v>45</v>
      </c>
      <c r="O8" s="6" t="s">
        <v>45</v>
      </c>
      <c r="P8" s="6" t="s">
        <v>45</v>
      </c>
      <c r="Q8" s="6" t="s">
        <v>45</v>
      </c>
      <c r="R8" s="6" t="s">
        <v>45</v>
      </c>
      <c r="S8" s="6" t="s">
        <v>45</v>
      </c>
      <c r="T8" s="6" t="s">
        <v>45</v>
      </c>
      <c r="U8" s="6" t="s">
        <v>45</v>
      </c>
      <c r="V8" s="6" t="s">
        <v>45</v>
      </c>
      <c r="W8" s="6" t="s">
        <v>45</v>
      </c>
      <c r="X8" s="6" t="s">
        <v>45</v>
      </c>
      <c r="Y8" s="6" t="s">
        <v>45</v>
      </c>
      <c r="Z8" s="6" t="s">
        <v>45</v>
      </c>
    </row>
    <row r="9" spans="1:26" ht="13.5" customHeight="1" x14ac:dyDescent="0.25">
      <c r="A9" s="7" t="s">
        <v>91</v>
      </c>
      <c r="B9" s="6" t="s">
        <v>45</v>
      </c>
      <c r="C9" s="8">
        <v>1.2</v>
      </c>
      <c r="D9" s="8">
        <v>19</v>
      </c>
      <c r="E9" s="8">
        <v>2.2999999999999998</v>
      </c>
      <c r="F9" s="8">
        <v>28884</v>
      </c>
      <c r="G9" s="8">
        <v>32178</v>
      </c>
      <c r="H9" s="8">
        <v>73</v>
      </c>
      <c r="I9" s="8">
        <v>12.4</v>
      </c>
      <c r="J9" s="8">
        <v>0.96</v>
      </c>
      <c r="K9" s="8">
        <v>43908</v>
      </c>
      <c r="L9" s="8">
        <v>94</v>
      </c>
      <c r="M9" s="8">
        <v>73</v>
      </c>
      <c r="N9" s="8">
        <v>519</v>
      </c>
      <c r="O9" s="8">
        <v>18.5</v>
      </c>
      <c r="P9" s="8">
        <v>14</v>
      </c>
      <c r="Q9" s="8">
        <v>91</v>
      </c>
      <c r="R9" s="8">
        <v>10.5</v>
      </c>
      <c r="S9" s="8">
        <v>93</v>
      </c>
      <c r="T9" s="8">
        <v>82</v>
      </c>
      <c r="U9" s="8">
        <v>85</v>
      </c>
      <c r="V9" s="8">
        <v>7.2</v>
      </c>
      <c r="W9" s="8">
        <v>2.1</v>
      </c>
      <c r="X9" s="8">
        <v>1</v>
      </c>
      <c r="Y9" s="8">
        <v>14.13</v>
      </c>
      <c r="Z9" s="8">
        <v>14.41</v>
      </c>
    </row>
    <row r="10" spans="1:26" ht="13.5" customHeight="1" x14ac:dyDescent="0.25">
      <c r="A10" s="7" t="s">
        <v>92</v>
      </c>
      <c r="B10" s="6" t="s">
        <v>45</v>
      </c>
      <c r="C10" s="9">
        <v>1.2</v>
      </c>
      <c r="D10" s="9">
        <v>21</v>
      </c>
      <c r="E10" s="9">
        <v>1.7</v>
      </c>
      <c r="F10" s="9">
        <v>28852</v>
      </c>
      <c r="G10" s="9">
        <v>47458</v>
      </c>
      <c r="H10" s="9">
        <v>72</v>
      </c>
      <c r="I10" s="9">
        <v>9.5</v>
      </c>
      <c r="J10" s="9">
        <v>1.07</v>
      </c>
      <c r="K10" s="9">
        <v>43688</v>
      </c>
      <c r="L10" s="9">
        <v>94</v>
      </c>
      <c r="M10" s="9">
        <v>82</v>
      </c>
      <c r="N10" s="9">
        <v>487</v>
      </c>
      <c r="O10" s="9">
        <v>16.899999999999999</v>
      </c>
      <c r="P10" s="9">
        <v>27</v>
      </c>
      <c r="Q10" s="9">
        <v>96</v>
      </c>
      <c r="R10" s="9">
        <v>7.1</v>
      </c>
      <c r="S10" s="9">
        <v>82</v>
      </c>
      <c r="T10" s="9">
        <v>81.099999999999994</v>
      </c>
      <c r="U10" s="9">
        <v>69</v>
      </c>
      <c r="V10" s="9">
        <v>7.4</v>
      </c>
      <c r="W10" s="9">
        <v>3</v>
      </c>
      <c r="X10" s="9">
        <v>0.6</v>
      </c>
      <c r="Y10" s="9">
        <v>8.76</v>
      </c>
      <c r="Z10" s="9">
        <v>14.46</v>
      </c>
    </row>
    <row r="11" spans="1:26" ht="13.5" customHeight="1" x14ac:dyDescent="0.25">
      <c r="A11" s="7" t="s">
        <v>48</v>
      </c>
      <c r="B11" s="6" t="s">
        <v>45</v>
      </c>
      <c r="C11" s="8">
        <v>1.4</v>
      </c>
      <c r="D11" s="8">
        <v>20</v>
      </c>
      <c r="E11" s="8">
        <v>2.2000000000000002</v>
      </c>
      <c r="F11" s="8">
        <v>26874</v>
      </c>
      <c r="G11" s="8">
        <v>74007</v>
      </c>
      <c r="H11" s="8">
        <v>62</v>
      </c>
      <c r="I11" s="8">
        <v>7.4</v>
      </c>
      <c r="J11" s="8">
        <v>3.45</v>
      </c>
      <c r="K11" s="8">
        <v>44321</v>
      </c>
      <c r="L11" s="8">
        <v>92</v>
      </c>
      <c r="M11" s="8">
        <v>70</v>
      </c>
      <c r="N11" s="8">
        <v>509</v>
      </c>
      <c r="O11" s="8">
        <v>18.7</v>
      </c>
      <c r="P11" s="8">
        <v>21</v>
      </c>
      <c r="Q11" s="8">
        <v>80</v>
      </c>
      <c r="R11" s="8">
        <v>4.5</v>
      </c>
      <c r="S11" s="8">
        <v>89</v>
      </c>
      <c r="T11" s="8">
        <v>80.5</v>
      </c>
      <c r="U11" s="8">
        <v>73</v>
      </c>
      <c r="V11" s="8">
        <v>6.9</v>
      </c>
      <c r="W11" s="8">
        <v>6.7</v>
      </c>
      <c r="X11" s="8">
        <v>1.7</v>
      </c>
      <c r="Y11" s="8">
        <v>4.43</v>
      </c>
      <c r="Z11" s="8">
        <v>15.71</v>
      </c>
    </row>
    <row r="12" spans="1:26" ht="13.5" customHeight="1" x14ac:dyDescent="0.25">
      <c r="A12" s="7" t="s">
        <v>49</v>
      </c>
      <c r="B12" s="6" t="s">
        <v>45</v>
      </c>
      <c r="C12" s="9">
        <v>0.2</v>
      </c>
      <c r="D12" s="9">
        <v>22</v>
      </c>
      <c r="E12" s="9">
        <v>2.6</v>
      </c>
      <c r="F12" s="9">
        <v>28194</v>
      </c>
      <c r="G12" s="9">
        <v>63852</v>
      </c>
      <c r="H12" s="9">
        <v>72</v>
      </c>
      <c r="I12" s="9">
        <v>11.3</v>
      </c>
      <c r="J12" s="9">
        <v>1</v>
      </c>
      <c r="K12" s="9">
        <v>42253</v>
      </c>
      <c r="L12" s="9">
        <v>94</v>
      </c>
      <c r="M12" s="9">
        <v>88</v>
      </c>
      <c r="N12" s="9">
        <v>527</v>
      </c>
      <c r="O12" s="9">
        <v>17</v>
      </c>
      <c r="P12" s="9">
        <v>16</v>
      </c>
      <c r="Q12" s="9">
        <v>89</v>
      </c>
      <c r="R12" s="9">
        <v>10.5</v>
      </c>
      <c r="S12" s="9">
        <v>61</v>
      </c>
      <c r="T12" s="9">
        <v>81</v>
      </c>
      <c r="U12" s="9">
        <v>88</v>
      </c>
      <c r="V12" s="9">
        <v>7.4</v>
      </c>
      <c r="W12" s="9">
        <v>1.3</v>
      </c>
      <c r="X12" s="9">
        <v>1.6</v>
      </c>
      <c r="Y12" s="9">
        <v>3.91</v>
      </c>
      <c r="Z12" s="9">
        <v>14.25</v>
      </c>
    </row>
    <row r="13" spans="1:26" ht="13.5" customHeight="1" x14ac:dyDescent="0.25">
      <c r="A13" s="7" t="s">
        <v>50</v>
      </c>
      <c r="B13" s="6" t="s">
        <v>45</v>
      </c>
      <c r="C13" s="8">
        <v>9.4</v>
      </c>
      <c r="D13" s="8">
        <v>18</v>
      </c>
      <c r="E13" s="8">
        <v>1.3</v>
      </c>
      <c r="F13" s="8">
        <v>11039</v>
      </c>
      <c r="G13" s="8">
        <v>16972</v>
      </c>
      <c r="H13" s="8">
        <v>61</v>
      </c>
      <c r="I13" s="8">
        <v>10.5</v>
      </c>
      <c r="J13" s="8">
        <v>2.94</v>
      </c>
      <c r="K13" s="8">
        <v>15820</v>
      </c>
      <c r="L13" s="8">
        <v>82</v>
      </c>
      <c r="M13" s="8">
        <v>71</v>
      </c>
      <c r="N13" s="8">
        <v>439</v>
      </c>
      <c r="O13" s="8">
        <v>16.2</v>
      </c>
      <c r="P13" s="8">
        <v>53</v>
      </c>
      <c r="Q13" s="8">
        <v>77</v>
      </c>
      <c r="R13" s="8">
        <v>2</v>
      </c>
      <c r="S13" s="8">
        <v>88</v>
      </c>
      <c r="T13" s="8">
        <v>78.3</v>
      </c>
      <c r="U13" s="8">
        <v>59</v>
      </c>
      <c r="V13" s="8">
        <v>6.5</v>
      </c>
      <c r="W13" s="8">
        <v>8.3000000000000007</v>
      </c>
      <c r="X13" s="8">
        <v>3.7</v>
      </c>
      <c r="Y13" s="8">
        <v>16.32</v>
      </c>
      <c r="Z13" s="8">
        <v>13.66</v>
      </c>
    </row>
    <row r="14" spans="1:26" ht="13.5" customHeight="1" x14ac:dyDescent="0.25">
      <c r="A14" s="7" t="s">
        <v>51</v>
      </c>
      <c r="B14" s="6" t="s">
        <v>45</v>
      </c>
      <c r="C14" s="9">
        <v>0.7</v>
      </c>
      <c r="D14" s="9">
        <v>25</v>
      </c>
      <c r="E14" s="9">
        <v>1.4</v>
      </c>
      <c r="F14" s="9">
        <v>16957</v>
      </c>
      <c r="G14" s="9">
        <v>14749</v>
      </c>
      <c r="H14" s="9">
        <v>66</v>
      </c>
      <c r="I14" s="9">
        <v>6.7</v>
      </c>
      <c r="J14" s="9">
        <v>2.8</v>
      </c>
      <c r="K14" s="9">
        <v>19312</v>
      </c>
      <c r="L14" s="9">
        <v>89</v>
      </c>
      <c r="M14" s="9">
        <v>92</v>
      </c>
      <c r="N14" s="9">
        <v>490</v>
      </c>
      <c r="O14" s="9">
        <v>17.8</v>
      </c>
      <c r="P14" s="9">
        <v>17</v>
      </c>
      <c r="Q14" s="9">
        <v>84</v>
      </c>
      <c r="R14" s="9">
        <v>6.8</v>
      </c>
      <c r="S14" s="9">
        <v>63</v>
      </c>
      <c r="T14" s="9">
        <v>78</v>
      </c>
      <c r="U14" s="9">
        <v>59</v>
      </c>
      <c r="V14" s="9">
        <v>6.3</v>
      </c>
      <c r="W14" s="9">
        <v>3</v>
      </c>
      <c r="X14" s="9">
        <v>1.7</v>
      </c>
      <c r="Y14" s="9">
        <v>7.58</v>
      </c>
      <c r="Z14" s="9">
        <v>14.34</v>
      </c>
    </row>
    <row r="15" spans="1:26" ht="13.5" customHeight="1" x14ac:dyDescent="0.25">
      <c r="A15" s="7" t="s">
        <v>52</v>
      </c>
      <c r="B15" s="6" t="s">
        <v>45</v>
      </c>
      <c r="C15" s="8">
        <v>0.6</v>
      </c>
      <c r="D15" s="8">
        <v>24</v>
      </c>
      <c r="E15" s="8">
        <v>1.9</v>
      </c>
      <c r="F15" s="8">
        <v>24682</v>
      </c>
      <c r="G15" s="8">
        <v>36184</v>
      </c>
      <c r="H15" s="8">
        <v>73</v>
      </c>
      <c r="I15" s="8">
        <v>12.9</v>
      </c>
      <c r="J15" s="8">
        <v>1.85</v>
      </c>
      <c r="K15" s="8">
        <v>45802</v>
      </c>
      <c r="L15" s="8">
        <v>94</v>
      </c>
      <c r="M15" s="8">
        <v>76</v>
      </c>
      <c r="N15" s="8">
        <v>499</v>
      </c>
      <c r="O15" s="8">
        <v>18.8</v>
      </c>
      <c r="P15" s="8">
        <v>16</v>
      </c>
      <c r="Q15" s="8">
        <v>94</v>
      </c>
      <c r="R15" s="8">
        <v>7</v>
      </c>
      <c r="S15" s="8">
        <v>88</v>
      </c>
      <c r="T15" s="8">
        <v>79.900000000000006</v>
      </c>
      <c r="U15" s="8">
        <v>70</v>
      </c>
      <c r="V15" s="8">
        <v>7.5</v>
      </c>
      <c r="W15" s="8">
        <v>3.9</v>
      </c>
      <c r="X15" s="8">
        <v>0.9</v>
      </c>
      <c r="Y15" s="8">
        <v>1.97</v>
      </c>
      <c r="Z15" s="8">
        <v>16.059999999999999</v>
      </c>
    </row>
    <row r="16" spans="1:26" ht="13.5" customHeight="1" x14ac:dyDescent="0.25">
      <c r="A16" s="7" t="s">
        <v>53</v>
      </c>
      <c r="B16" s="6" t="s">
        <v>45</v>
      </c>
      <c r="C16" s="9">
        <v>9.6</v>
      </c>
      <c r="D16" s="9">
        <v>19</v>
      </c>
      <c r="E16" s="9">
        <v>1.6</v>
      </c>
      <c r="F16" s="9">
        <v>12800</v>
      </c>
      <c r="G16" s="9">
        <v>8802</v>
      </c>
      <c r="H16" s="9">
        <v>65</v>
      </c>
      <c r="I16" s="9">
        <v>10.7</v>
      </c>
      <c r="J16" s="9">
        <v>7.06</v>
      </c>
      <c r="K16" s="9">
        <v>17323</v>
      </c>
      <c r="L16" s="9">
        <v>86</v>
      </c>
      <c r="M16" s="9">
        <v>89</v>
      </c>
      <c r="N16" s="9">
        <v>514</v>
      </c>
      <c r="O16" s="9">
        <v>17.399999999999999</v>
      </c>
      <c r="P16" s="9">
        <v>9</v>
      </c>
      <c r="Q16" s="9">
        <v>75</v>
      </c>
      <c r="R16" s="9">
        <v>3.3</v>
      </c>
      <c r="S16" s="9">
        <v>64</v>
      </c>
      <c r="T16" s="9">
        <v>76.3</v>
      </c>
      <c r="U16" s="9">
        <v>51</v>
      </c>
      <c r="V16" s="9">
        <v>5.4</v>
      </c>
      <c r="W16" s="9">
        <v>5.5</v>
      </c>
      <c r="X16" s="9">
        <v>5.2</v>
      </c>
      <c r="Y16" s="9">
        <v>4.0999999999999996</v>
      </c>
      <c r="Z16" s="9">
        <v>14.2</v>
      </c>
    </row>
    <row r="17" spans="1:26" ht="13.5" customHeight="1" x14ac:dyDescent="0.25">
      <c r="A17" s="7" t="s">
        <v>54</v>
      </c>
      <c r="B17" s="6" t="s">
        <v>45</v>
      </c>
      <c r="C17" s="8">
        <v>0.7</v>
      </c>
      <c r="D17" s="8">
        <v>22</v>
      </c>
      <c r="E17" s="8">
        <v>1.9</v>
      </c>
      <c r="F17" s="8">
        <v>25739</v>
      </c>
      <c r="G17" s="8">
        <v>22335</v>
      </c>
      <c r="H17" s="8">
        <v>69</v>
      </c>
      <c r="I17" s="8">
        <v>14.5</v>
      </c>
      <c r="J17" s="8">
        <v>1.75</v>
      </c>
      <c r="K17" s="8">
        <v>36468</v>
      </c>
      <c r="L17" s="8">
        <v>92</v>
      </c>
      <c r="M17" s="8">
        <v>83</v>
      </c>
      <c r="N17" s="8">
        <v>543</v>
      </c>
      <c r="O17" s="8">
        <v>19.600000000000001</v>
      </c>
      <c r="P17" s="8">
        <v>15</v>
      </c>
      <c r="Q17" s="8">
        <v>92</v>
      </c>
      <c r="R17" s="8">
        <v>9</v>
      </c>
      <c r="S17" s="8">
        <v>69</v>
      </c>
      <c r="T17" s="8">
        <v>80.599999999999994</v>
      </c>
      <c r="U17" s="8">
        <v>69</v>
      </c>
      <c r="V17" s="8">
        <v>7.4</v>
      </c>
      <c r="W17" s="8">
        <v>2.4</v>
      </c>
      <c r="X17" s="8">
        <v>2.2000000000000002</v>
      </c>
      <c r="Y17" s="8">
        <v>3.89</v>
      </c>
      <c r="Z17" s="8">
        <v>14.89</v>
      </c>
    </row>
    <row r="18" spans="1:26" ht="13.5" customHeight="1" x14ac:dyDescent="0.25">
      <c r="A18" s="7" t="s">
        <v>55</v>
      </c>
      <c r="B18" s="6" t="s">
        <v>45</v>
      </c>
      <c r="C18" s="9">
        <v>0.6</v>
      </c>
      <c r="D18" s="9">
        <v>21</v>
      </c>
      <c r="E18" s="9">
        <v>1.8</v>
      </c>
      <c r="F18" s="9">
        <v>28310</v>
      </c>
      <c r="G18" s="9">
        <v>46520</v>
      </c>
      <c r="H18" s="9">
        <v>64</v>
      </c>
      <c r="I18" s="9">
        <v>9.3000000000000007</v>
      </c>
      <c r="J18" s="9">
        <v>3.83</v>
      </c>
      <c r="K18" s="9">
        <v>37505</v>
      </c>
      <c r="L18" s="9">
        <v>93</v>
      </c>
      <c r="M18" s="9">
        <v>71</v>
      </c>
      <c r="N18" s="9">
        <v>497</v>
      </c>
      <c r="O18" s="9">
        <v>16.399999999999999</v>
      </c>
      <c r="P18" s="9">
        <v>12</v>
      </c>
      <c r="Q18" s="9">
        <v>81</v>
      </c>
      <c r="R18" s="9">
        <v>3.5</v>
      </c>
      <c r="S18" s="9">
        <v>80</v>
      </c>
      <c r="T18" s="9">
        <v>82.2</v>
      </c>
      <c r="U18" s="9">
        <v>67</v>
      </c>
      <c r="V18" s="9">
        <v>6.6</v>
      </c>
      <c r="W18" s="9">
        <v>5</v>
      </c>
      <c r="X18" s="9">
        <v>1.1000000000000001</v>
      </c>
      <c r="Y18" s="9">
        <v>8.9600000000000009</v>
      </c>
      <c r="Z18" s="9">
        <v>15.33</v>
      </c>
    </row>
    <row r="19" spans="1:26" ht="13.5" customHeight="1" x14ac:dyDescent="0.25">
      <c r="A19" s="10" t="s">
        <v>56</v>
      </c>
      <c r="B19" s="6" t="s">
        <v>45</v>
      </c>
      <c r="C19" s="8">
        <v>0.9</v>
      </c>
      <c r="D19" s="8">
        <v>21</v>
      </c>
      <c r="E19" s="8">
        <v>1.8</v>
      </c>
      <c r="F19" s="8">
        <v>28799</v>
      </c>
      <c r="G19" s="8">
        <v>44938</v>
      </c>
      <c r="H19" s="8">
        <v>73</v>
      </c>
      <c r="I19" s="8">
        <v>8.3000000000000007</v>
      </c>
      <c r="J19" s="8">
        <v>2.84</v>
      </c>
      <c r="K19" s="8">
        <v>39593</v>
      </c>
      <c r="L19" s="8">
        <v>92</v>
      </c>
      <c r="M19" s="8">
        <v>86</v>
      </c>
      <c r="N19" s="8">
        <v>510</v>
      </c>
      <c r="O19" s="8">
        <v>17.899999999999999</v>
      </c>
      <c r="P19" s="8">
        <v>16</v>
      </c>
      <c r="Q19" s="8">
        <v>93</v>
      </c>
      <c r="R19" s="8">
        <v>4.5</v>
      </c>
      <c r="S19" s="8">
        <v>71</v>
      </c>
      <c r="T19" s="8">
        <v>80.8</v>
      </c>
      <c r="U19" s="8">
        <v>64</v>
      </c>
      <c r="V19" s="8">
        <v>6.7</v>
      </c>
      <c r="W19" s="8">
        <v>3.6</v>
      </c>
      <c r="X19" s="8">
        <v>0.8</v>
      </c>
      <c r="Y19" s="8">
        <v>5.41</v>
      </c>
      <c r="Z19" s="8">
        <v>15.31</v>
      </c>
    </row>
    <row r="20" spans="1:26" ht="13.5" customHeight="1" x14ac:dyDescent="0.25">
      <c r="A20" s="7" t="s">
        <v>57</v>
      </c>
      <c r="B20" s="6" t="s">
        <v>45</v>
      </c>
      <c r="C20" s="9">
        <v>0.9</v>
      </c>
      <c r="D20" s="9">
        <v>27</v>
      </c>
      <c r="E20" s="9">
        <v>1.2</v>
      </c>
      <c r="F20" s="9">
        <v>20440</v>
      </c>
      <c r="G20" s="9">
        <v>13428</v>
      </c>
      <c r="H20" s="9">
        <v>56</v>
      </c>
      <c r="I20" s="9">
        <v>4.7</v>
      </c>
      <c r="J20" s="9">
        <v>8.75</v>
      </c>
      <c r="K20" s="9">
        <v>28011</v>
      </c>
      <c r="L20" s="9">
        <v>81</v>
      </c>
      <c r="M20" s="9">
        <v>65</v>
      </c>
      <c r="N20" s="9">
        <v>473</v>
      </c>
      <c r="O20" s="9">
        <v>18.5</v>
      </c>
      <c r="P20" s="9">
        <v>31</v>
      </c>
      <c r="Q20" s="9">
        <v>69</v>
      </c>
      <c r="R20" s="9">
        <v>6.5</v>
      </c>
      <c r="S20" s="9">
        <v>62</v>
      </c>
      <c r="T20" s="9">
        <v>80.7</v>
      </c>
      <c r="U20" s="9">
        <v>76</v>
      </c>
      <c r="V20" s="9">
        <v>5.0999999999999996</v>
      </c>
      <c r="W20" s="9">
        <v>3.7</v>
      </c>
      <c r="X20" s="9">
        <v>1.5</v>
      </c>
      <c r="Y20" s="9">
        <v>5.23</v>
      </c>
      <c r="Z20" s="9">
        <v>14.65</v>
      </c>
    </row>
    <row r="21" spans="1:26" ht="13.5" customHeight="1" x14ac:dyDescent="0.25">
      <c r="A21" s="7" t="s">
        <v>58</v>
      </c>
      <c r="B21" s="6" t="s">
        <v>45</v>
      </c>
      <c r="C21" s="8">
        <v>4.7</v>
      </c>
      <c r="D21" s="8">
        <v>20</v>
      </c>
      <c r="E21" s="8">
        <v>1</v>
      </c>
      <c r="F21" s="8">
        <v>13858</v>
      </c>
      <c r="G21" s="8">
        <v>12390</v>
      </c>
      <c r="H21" s="8">
        <v>56</v>
      </c>
      <c r="I21" s="8">
        <v>7.8</v>
      </c>
      <c r="J21" s="8">
        <v>5.36</v>
      </c>
      <c r="K21" s="8">
        <v>19437</v>
      </c>
      <c r="L21" s="8">
        <v>90</v>
      </c>
      <c r="M21" s="8">
        <v>81</v>
      </c>
      <c r="N21" s="8">
        <v>496</v>
      </c>
      <c r="O21" s="8">
        <v>17.5</v>
      </c>
      <c r="P21" s="8">
        <v>15</v>
      </c>
      <c r="Q21" s="8">
        <v>76</v>
      </c>
      <c r="R21" s="8">
        <v>7.9</v>
      </c>
      <c r="S21" s="8">
        <v>47</v>
      </c>
      <c r="T21" s="8">
        <v>75</v>
      </c>
      <c r="U21" s="8">
        <v>55</v>
      </c>
      <c r="V21" s="8">
        <v>4.7</v>
      </c>
      <c r="W21" s="8">
        <v>3.6</v>
      </c>
      <c r="X21" s="8">
        <v>1.3</v>
      </c>
      <c r="Y21" s="8">
        <v>3.1</v>
      </c>
      <c r="Z21" s="8">
        <v>14.9</v>
      </c>
    </row>
    <row r="22" spans="1:26" ht="13.5" customHeight="1" x14ac:dyDescent="0.25">
      <c r="A22" s="7" t="s">
        <v>59</v>
      </c>
      <c r="B22" s="6" t="s">
        <v>45</v>
      </c>
      <c r="C22" s="9">
        <v>0.4</v>
      </c>
      <c r="D22" s="9">
        <v>21</v>
      </c>
      <c r="E22" s="9">
        <v>1.6</v>
      </c>
      <c r="F22" s="9">
        <v>21201</v>
      </c>
      <c r="G22" s="9">
        <v>31182</v>
      </c>
      <c r="H22" s="9">
        <v>79</v>
      </c>
      <c r="I22" s="9">
        <v>10.8</v>
      </c>
      <c r="J22" s="9">
        <v>1.97</v>
      </c>
      <c r="K22" s="9">
        <v>37290</v>
      </c>
      <c r="L22" s="9">
        <v>98</v>
      </c>
      <c r="M22" s="9">
        <v>67</v>
      </c>
      <c r="N22" s="9">
        <v>501</v>
      </c>
      <c r="O22" s="9">
        <v>19.399999999999999</v>
      </c>
      <c r="P22" s="9">
        <v>16</v>
      </c>
      <c r="Q22" s="9">
        <v>97</v>
      </c>
      <c r="R22" s="9">
        <v>5.0999999999999996</v>
      </c>
      <c r="S22" s="9">
        <v>85</v>
      </c>
      <c r="T22" s="9">
        <v>82.4</v>
      </c>
      <c r="U22" s="9">
        <v>77</v>
      </c>
      <c r="V22" s="9">
        <v>7.6</v>
      </c>
      <c r="W22" s="9">
        <v>2.7</v>
      </c>
      <c r="X22" s="9">
        <v>0.3</v>
      </c>
      <c r="Y22" s="9">
        <v>13.45</v>
      </c>
      <c r="Z22" s="9">
        <v>14.06</v>
      </c>
    </row>
    <row r="23" spans="1:26" ht="13.5" customHeight="1" x14ac:dyDescent="0.25">
      <c r="A23" s="7" t="s">
        <v>60</v>
      </c>
      <c r="B23" s="6" t="s">
        <v>45</v>
      </c>
      <c r="C23" s="8">
        <v>0.2</v>
      </c>
      <c r="D23" s="8">
        <v>18</v>
      </c>
      <c r="E23" s="8">
        <v>2.1</v>
      </c>
      <c r="F23" s="8">
        <v>24104</v>
      </c>
      <c r="G23" s="8">
        <v>27378</v>
      </c>
      <c r="H23" s="8">
        <v>60</v>
      </c>
      <c r="I23" s="8">
        <v>6.9</v>
      </c>
      <c r="J23" s="8">
        <v>8.52</v>
      </c>
      <c r="K23" s="8">
        <v>50109</v>
      </c>
      <c r="L23" s="8">
        <v>96</v>
      </c>
      <c r="M23" s="8">
        <v>73</v>
      </c>
      <c r="N23" s="8">
        <v>497</v>
      </c>
      <c r="O23" s="8">
        <v>17.899999999999999</v>
      </c>
      <c r="P23" s="8">
        <v>12</v>
      </c>
      <c r="Q23" s="8">
        <v>84</v>
      </c>
      <c r="R23" s="8">
        <v>9</v>
      </c>
      <c r="S23" s="8">
        <v>70</v>
      </c>
      <c r="T23" s="8">
        <v>80.599999999999994</v>
      </c>
      <c r="U23" s="8">
        <v>83</v>
      </c>
      <c r="V23" s="8">
        <v>7</v>
      </c>
      <c r="W23" s="8">
        <v>2.6</v>
      </c>
      <c r="X23" s="8">
        <v>1.2</v>
      </c>
      <c r="Y23" s="8">
        <v>3.94</v>
      </c>
      <c r="Z23" s="8">
        <v>15.18</v>
      </c>
    </row>
    <row r="24" spans="1:26" ht="13.5" customHeight="1" x14ac:dyDescent="0.25">
      <c r="A24" s="10" t="s">
        <v>61</v>
      </c>
      <c r="B24" s="6" t="s">
        <v>45</v>
      </c>
      <c r="C24" s="9">
        <v>3.8</v>
      </c>
      <c r="D24" s="9">
        <v>21</v>
      </c>
      <c r="E24" s="9">
        <v>1.1000000000000001</v>
      </c>
      <c r="F24" s="9">
        <v>19120</v>
      </c>
      <c r="G24" s="9">
        <v>49240</v>
      </c>
      <c r="H24" s="9">
        <v>61</v>
      </c>
      <c r="I24" s="9">
        <v>10.5</v>
      </c>
      <c r="J24" s="9">
        <v>1.1299999999999999</v>
      </c>
      <c r="K24" s="9">
        <v>28629</v>
      </c>
      <c r="L24" s="9">
        <v>89</v>
      </c>
      <c r="M24" s="9">
        <v>82</v>
      </c>
      <c r="N24" s="9">
        <v>459</v>
      </c>
      <c r="O24" s="9">
        <v>15.8</v>
      </c>
      <c r="P24" s="9">
        <v>23</v>
      </c>
      <c r="Q24" s="9">
        <v>66</v>
      </c>
      <c r="R24" s="9">
        <v>2.5</v>
      </c>
      <c r="S24" s="9">
        <v>65</v>
      </c>
      <c r="T24" s="9">
        <v>81.8</v>
      </c>
      <c r="U24" s="9">
        <v>82</v>
      </c>
      <c r="V24" s="9">
        <v>7.1</v>
      </c>
      <c r="W24" s="9">
        <v>6.5</v>
      </c>
      <c r="X24" s="9">
        <v>2.1</v>
      </c>
      <c r="Y24" s="9">
        <v>17.579999999999998</v>
      </c>
      <c r="Z24" s="9">
        <v>13.81</v>
      </c>
    </row>
    <row r="25" spans="1:26" ht="13.5" customHeight="1" x14ac:dyDescent="0.25">
      <c r="A25" s="7" t="s">
        <v>62</v>
      </c>
      <c r="B25" s="6" t="s">
        <v>45</v>
      </c>
      <c r="C25" s="8">
        <v>0.4</v>
      </c>
      <c r="D25" s="8">
        <v>22</v>
      </c>
      <c r="E25" s="8">
        <v>1.4</v>
      </c>
      <c r="F25" s="8">
        <v>24216</v>
      </c>
      <c r="G25" s="8">
        <v>55255</v>
      </c>
      <c r="H25" s="8">
        <v>57</v>
      </c>
      <c r="I25" s="8">
        <v>6.9</v>
      </c>
      <c r="J25" s="8">
        <v>4.3600000000000003</v>
      </c>
      <c r="K25" s="8">
        <v>33947</v>
      </c>
      <c r="L25" s="8">
        <v>86</v>
      </c>
      <c r="M25" s="8">
        <v>55</v>
      </c>
      <c r="N25" s="8">
        <v>486</v>
      </c>
      <c r="O25" s="8">
        <v>17.100000000000001</v>
      </c>
      <c r="P25" s="8">
        <v>21</v>
      </c>
      <c r="Q25" s="8">
        <v>71</v>
      </c>
      <c r="R25" s="8">
        <v>5</v>
      </c>
      <c r="S25" s="8">
        <v>81</v>
      </c>
      <c r="T25" s="8">
        <v>82.7</v>
      </c>
      <c r="U25" s="8">
        <v>64</v>
      </c>
      <c r="V25" s="8">
        <v>5.8</v>
      </c>
      <c r="W25" s="8">
        <v>4.7</v>
      </c>
      <c r="X25" s="8">
        <v>0.9</v>
      </c>
      <c r="Y25" s="8">
        <v>4.07</v>
      </c>
      <c r="Z25" s="8">
        <v>14.89</v>
      </c>
    </row>
    <row r="26" spans="1:26" ht="13.5" customHeight="1" x14ac:dyDescent="0.25">
      <c r="A26" s="7" t="s">
        <v>63</v>
      </c>
      <c r="B26" s="6" t="s">
        <v>45</v>
      </c>
      <c r="C26" s="9">
        <v>6.4</v>
      </c>
      <c r="D26" s="9">
        <v>22</v>
      </c>
      <c r="E26" s="9">
        <v>1.8</v>
      </c>
      <c r="F26" s="9">
        <v>24147</v>
      </c>
      <c r="G26" s="9">
        <v>74966</v>
      </c>
      <c r="H26" s="9">
        <v>70</v>
      </c>
      <c r="I26" s="9">
        <v>10.5</v>
      </c>
      <c r="J26" s="9">
        <v>1.78</v>
      </c>
      <c r="K26" s="9">
        <v>35143</v>
      </c>
      <c r="L26" s="9">
        <v>90</v>
      </c>
      <c r="M26" s="9">
        <v>92</v>
      </c>
      <c r="N26" s="9">
        <v>529</v>
      </c>
      <c r="O26" s="9">
        <v>18.7</v>
      </c>
      <c r="P26" s="9">
        <v>25</v>
      </c>
      <c r="Q26" s="9">
        <v>86</v>
      </c>
      <c r="R26" s="9">
        <v>7.3</v>
      </c>
      <c r="S26" s="9">
        <v>69</v>
      </c>
      <c r="T26" s="9">
        <v>82.7</v>
      </c>
      <c r="U26" s="9">
        <v>30</v>
      </c>
      <c r="V26" s="9">
        <v>6</v>
      </c>
      <c r="W26" s="9">
        <v>1.4</v>
      </c>
      <c r="X26" s="9">
        <v>0.4</v>
      </c>
      <c r="Y26" s="9">
        <v>31.7</v>
      </c>
      <c r="Z26" s="9">
        <v>13.96</v>
      </c>
    </row>
    <row r="27" spans="1:26" ht="13.5" customHeight="1" x14ac:dyDescent="0.25">
      <c r="A27" s="7" t="s">
        <v>64</v>
      </c>
      <c r="B27" s="6" t="s">
        <v>45</v>
      </c>
      <c r="C27" s="8">
        <v>4.2</v>
      </c>
      <c r="D27" s="8">
        <v>16</v>
      </c>
      <c r="E27" s="8">
        <v>1.4</v>
      </c>
      <c r="F27" s="8">
        <v>17337</v>
      </c>
      <c r="G27" s="8">
        <v>26036</v>
      </c>
      <c r="H27" s="8">
        <v>64</v>
      </c>
      <c r="I27" s="8">
        <v>24.3</v>
      </c>
      <c r="J27" s="8">
        <v>0.01</v>
      </c>
      <c r="K27" s="8">
        <v>35406</v>
      </c>
      <c r="L27" s="8">
        <v>77</v>
      </c>
      <c r="M27" s="8">
        <v>80</v>
      </c>
      <c r="N27" s="8">
        <v>541</v>
      </c>
      <c r="O27" s="8">
        <v>17.7</v>
      </c>
      <c r="P27" s="8">
        <v>33</v>
      </c>
      <c r="Q27" s="8">
        <v>78</v>
      </c>
      <c r="R27" s="8">
        <v>10.4</v>
      </c>
      <c r="S27" s="8">
        <v>76</v>
      </c>
      <c r="T27" s="8">
        <v>81.099999999999994</v>
      </c>
      <c r="U27" s="8">
        <v>37</v>
      </c>
      <c r="V27" s="8">
        <v>6</v>
      </c>
      <c r="W27" s="8">
        <v>2.1</v>
      </c>
      <c r="X27" s="8">
        <v>2.6</v>
      </c>
      <c r="Y27" s="8">
        <v>27.66</v>
      </c>
      <c r="Z27" s="8">
        <v>14.63</v>
      </c>
    </row>
    <row r="28" spans="1:26" ht="13.5" customHeight="1" x14ac:dyDescent="0.25">
      <c r="A28" s="7" t="s">
        <v>65</v>
      </c>
      <c r="B28" s="6" t="s">
        <v>45</v>
      </c>
      <c r="C28" s="9">
        <v>0.1</v>
      </c>
      <c r="D28" s="9">
        <v>23</v>
      </c>
      <c r="E28" s="9">
        <v>1.9</v>
      </c>
      <c r="F28" s="9">
        <v>35517</v>
      </c>
      <c r="G28" s="9">
        <v>66917</v>
      </c>
      <c r="H28" s="9">
        <v>65</v>
      </c>
      <c r="I28" s="9">
        <v>5.4</v>
      </c>
      <c r="J28" s="9">
        <v>1.41</v>
      </c>
      <c r="K28" s="9">
        <v>52847</v>
      </c>
      <c r="L28" s="9">
        <v>91</v>
      </c>
      <c r="M28" s="9">
        <v>78</v>
      </c>
      <c r="N28" s="9">
        <v>482</v>
      </c>
      <c r="O28" s="9">
        <v>14.9</v>
      </c>
      <c r="P28" s="9">
        <v>13</v>
      </c>
      <c r="Q28" s="9">
        <v>87</v>
      </c>
      <c r="R28" s="9">
        <v>6</v>
      </c>
      <c r="S28" s="9">
        <v>91</v>
      </c>
      <c r="T28" s="9">
        <v>81.099999999999994</v>
      </c>
      <c r="U28" s="9">
        <v>72</v>
      </c>
      <c r="V28" s="9">
        <v>7</v>
      </c>
      <c r="W28" s="9">
        <v>4.3</v>
      </c>
      <c r="X28" s="9">
        <v>2.5</v>
      </c>
      <c r="Y28" s="9">
        <v>2.62</v>
      </c>
      <c r="Z28" s="9">
        <v>15.05</v>
      </c>
    </row>
    <row r="29" spans="1:26" ht="13.5" customHeight="1" x14ac:dyDescent="0.25">
      <c r="A29" s="7" t="s">
        <v>66</v>
      </c>
      <c r="B29" s="6" t="s">
        <v>45</v>
      </c>
      <c r="C29" s="8">
        <v>4.2</v>
      </c>
      <c r="D29" s="8">
        <v>18</v>
      </c>
      <c r="E29" s="8">
        <v>1</v>
      </c>
      <c r="F29" s="8">
        <v>12732</v>
      </c>
      <c r="G29" s="8">
        <v>9946</v>
      </c>
      <c r="H29" s="8">
        <v>60</v>
      </c>
      <c r="I29" s="8">
        <v>21.4</v>
      </c>
      <c r="J29" s="8">
        <v>0.11</v>
      </c>
      <c r="K29" s="8">
        <v>9885</v>
      </c>
      <c r="L29" s="8">
        <v>76</v>
      </c>
      <c r="M29" s="8">
        <v>36</v>
      </c>
      <c r="N29" s="8">
        <v>420</v>
      </c>
      <c r="O29" s="8">
        <v>14.9</v>
      </c>
      <c r="P29" s="8">
        <v>33</v>
      </c>
      <c r="Q29" s="8">
        <v>78</v>
      </c>
      <c r="R29" s="8">
        <v>9</v>
      </c>
      <c r="S29" s="8">
        <v>63</v>
      </c>
      <c r="T29" s="8">
        <v>74.2</v>
      </c>
      <c r="U29" s="8">
        <v>66</v>
      </c>
      <c r="V29" s="8">
        <v>7.3</v>
      </c>
      <c r="W29" s="8">
        <v>13.1</v>
      </c>
      <c r="X29" s="8">
        <v>23.7</v>
      </c>
      <c r="Y29" s="8">
        <v>28.63</v>
      </c>
      <c r="Z29" s="8">
        <v>12.66</v>
      </c>
    </row>
    <row r="30" spans="1:26" ht="13.5" customHeight="1" x14ac:dyDescent="0.25">
      <c r="A30" s="7" t="s">
        <v>67</v>
      </c>
      <c r="B30" s="6" t="s">
        <v>45</v>
      </c>
      <c r="C30" s="9">
        <v>0</v>
      </c>
      <c r="D30" s="9">
        <v>20</v>
      </c>
      <c r="E30" s="9">
        <v>2</v>
      </c>
      <c r="F30" s="9">
        <v>25493</v>
      </c>
      <c r="G30" s="9">
        <v>66869</v>
      </c>
      <c r="H30" s="9">
        <v>75</v>
      </c>
      <c r="I30" s="9">
        <v>8.8000000000000007</v>
      </c>
      <c r="J30" s="9">
        <v>1.49</v>
      </c>
      <c r="K30" s="9">
        <v>44321</v>
      </c>
      <c r="L30" s="9">
        <v>94</v>
      </c>
      <c r="M30" s="9">
        <v>73</v>
      </c>
      <c r="N30" s="9">
        <v>519</v>
      </c>
      <c r="O30" s="9">
        <v>17.8</v>
      </c>
      <c r="P30" s="9">
        <v>30</v>
      </c>
      <c r="Q30" s="9">
        <v>90</v>
      </c>
      <c r="R30" s="9">
        <v>6.1</v>
      </c>
      <c r="S30" s="9">
        <v>75</v>
      </c>
      <c r="T30" s="9">
        <v>81.3</v>
      </c>
      <c r="U30" s="9">
        <v>76</v>
      </c>
      <c r="V30" s="9">
        <v>7.5</v>
      </c>
      <c r="W30" s="9">
        <v>4.9000000000000004</v>
      </c>
      <c r="X30" s="9">
        <v>1.1000000000000001</v>
      </c>
      <c r="Y30" s="9">
        <v>0.66</v>
      </c>
      <c r="Z30" s="9">
        <v>15.66</v>
      </c>
    </row>
    <row r="31" spans="1:26" ht="13.5" customHeight="1" x14ac:dyDescent="0.25">
      <c r="A31" s="7" t="s">
        <v>68</v>
      </c>
      <c r="B31" s="6" t="s">
        <v>45</v>
      </c>
      <c r="C31" s="8">
        <v>0.2</v>
      </c>
      <c r="D31" s="8">
        <v>26</v>
      </c>
      <c r="E31" s="8">
        <v>2.2999999999999998</v>
      </c>
      <c r="F31" s="8">
        <v>21892</v>
      </c>
      <c r="G31" s="8">
        <v>33421</v>
      </c>
      <c r="H31" s="8">
        <v>73</v>
      </c>
      <c r="I31" s="8">
        <v>10.5</v>
      </c>
      <c r="J31" s="8">
        <v>0.59</v>
      </c>
      <c r="K31" s="8">
        <v>30420</v>
      </c>
      <c r="L31" s="8">
        <v>93</v>
      </c>
      <c r="M31" s="8">
        <v>73</v>
      </c>
      <c r="N31" s="8">
        <v>524</v>
      </c>
      <c r="O31" s="8">
        <v>18.2</v>
      </c>
      <c r="P31" s="8">
        <v>12</v>
      </c>
      <c r="Q31" s="8">
        <v>88</v>
      </c>
      <c r="R31" s="8">
        <v>10.3</v>
      </c>
      <c r="S31" s="8">
        <v>74</v>
      </c>
      <c r="T31" s="8">
        <v>81.2</v>
      </c>
      <c r="U31" s="8">
        <v>89</v>
      </c>
      <c r="V31" s="8">
        <v>7.2</v>
      </c>
      <c r="W31" s="8">
        <v>2.2000000000000002</v>
      </c>
      <c r="X31" s="8">
        <v>0.9</v>
      </c>
      <c r="Y31" s="8">
        <v>13.02</v>
      </c>
      <c r="Z31" s="8">
        <v>14.87</v>
      </c>
    </row>
    <row r="32" spans="1:26" ht="13.5" customHeight="1" x14ac:dyDescent="0.25">
      <c r="A32" s="7" t="s">
        <v>69</v>
      </c>
      <c r="B32" s="6" t="s">
        <v>45</v>
      </c>
      <c r="C32" s="9">
        <v>0.3</v>
      </c>
      <c r="D32" s="9">
        <v>18</v>
      </c>
      <c r="E32" s="9">
        <v>2</v>
      </c>
      <c r="F32" s="9">
        <v>31459</v>
      </c>
      <c r="G32" s="9">
        <v>6905</v>
      </c>
      <c r="H32" s="9">
        <v>75</v>
      </c>
      <c r="I32" s="9">
        <v>7.9</v>
      </c>
      <c r="J32" s="9">
        <v>0.38</v>
      </c>
      <c r="K32" s="9">
        <v>43990</v>
      </c>
      <c r="L32" s="9">
        <v>93</v>
      </c>
      <c r="M32" s="9">
        <v>81</v>
      </c>
      <c r="N32" s="9">
        <v>500</v>
      </c>
      <c r="O32" s="9">
        <v>17.899999999999999</v>
      </c>
      <c r="P32" s="9">
        <v>15</v>
      </c>
      <c r="Q32" s="9">
        <v>96</v>
      </c>
      <c r="R32" s="9">
        <v>8.1</v>
      </c>
      <c r="S32" s="9">
        <v>76</v>
      </c>
      <c r="T32" s="9">
        <v>81.400000000000006</v>
      </c>
      <c r="U32" s="9">
        <v>73</v>
      </c>
      <c r="V32" s="9">
        <v>7.7</v>
      </c>
      <c r="W32" s="9">
        <v>3.3</v>
      </c>
      <c r="X32" s="9">
        <v>0.6</v>
      </c>
      <c r="Y32" s="9">
        <v>2.83</v>
      </c>
      <c r="Z32" s="9">
        <v>15.56</v>
      </c>
    </row>
    <row r="33" spans="1:26" ht="13.5" customHeight="1" x14ac:dyDescent="0.25">
      <c r="A33" s="7" t="s">
        <v>70</v>
      </c>
      <c r="B33" s="6" t="s">
        <v>45</v>
      </c>
      <c r="C33" s="8">
        <v>4</v>
      </c>
      <c r="D33" s="8">
        <v>24</v>
      </c>
      <c r="E33" s="8">
        <v>1</v>
      </c>
      <c r="F33" s="8">
        <v>15371</v>
      </c>
      <c r="G33" s="8">
        <v>9222</v>
      </c>
      <c r="H33" s="8">
        <v>60</v>
      </c>
      <c r="I33" s="8">
        <v>8.1</v>
      </c>
      <c r="J33" s="8">
        <v>3.05</v>
      </c>
      <c r="K33" s="8">
        <v>19806</v>
      </c>
      <c r="L33" s="8">
        <v>91</v>
      </c>
      <c r="M33" s="8">
        <v>89</v>
      </c>
      <c r="N33" s="8">
        <v>501</v>
      </c>
      <c r="O33" s="8">
        <v>18.2</v>
      </c>
      <c r="P33" s="8">
        <v>34</v>
      </c>
      <c r="Q33" s="8">
        <v>79</v>
      </c>
      <c r="R33" s="8">
        <v>10.8</v>
      </c>
      <c r="S33" s="8">
        <v>55</v>
      </c>
      <c r="T33" s="8">
        <v>76.900000000000006</v>
      </c>
      <c r="U33" s="8">
        <v>57</v>
      </c>
      <c r="V33" s="8">
        <v>5.9</v>
      </c>
      <c r="W33" s="8">
        <v>1.8</v>
      </c>
      <c r="X33" s="8">
        <v>1.1000000000000001</v>
      </c>
      <c r="Y33" s="8">
        <v>7.24</v>
      </c>
      <c r="Z33" s="8">
        <v>14.2</v>
      </c>
    </row>
    <row r="34" spans="1:26" ht="13.5" customHeight="1" x14ac:dyDescent="0.25">
      <c r="A34" s="7" t="s">
        <v>71</v>
      </c>
      <c r="B34" s="6" t="s">
        <v>45</v>
      </c>
      <c r="C34" s="9">
        <v>1.2</v>
      </c>
      <c r="D34" s="9">
        <v>17</v>
      </c>
      <c r="E34" s="9">
        <v>1.6</v>
      </c>
      <c r="F34" s="9">
        <v>19366</v>
      </c>
      <c r="G34" s="9">
        <v>28408</v>
      </c>
      <c r="H34" s="9">
        <v>64</v>
      </c>
      <c r="I34" s="9">
        <v>8.6999999999999993</v>
      </c>
      <c r="J34" s="9">
        <v>6.14</v>
      </c>
      <c r="K34" s="9">
        <v>24384</v>
      </c>
      <c r="L34" s="9">
        <v>85</v>
      </c>
      <c r="M34" s="9">
        <v>32</v>
      </c>
      <c r="N34" s="9">
        <v>490</v>
      </c>
      <c r="O34" s="9">
        <v>18</v>
      </c>
      <c r="P34" s="9">
        <v>20</v>
      </c>
      <c r="Q34" s="9">
        <v>86</v>
      </c>
      <c r="R34" s="9">
        <v>6.5</v>
      </c>
      <c r="S34" s="9">
        <v>58</v>
      </c>
      <c r="T34" s="9">
        <v>80.8</v>
      </c>
      <c r="U34" s="9">
        <v>49</v>
      </c>
      <c r="V34" s="9">
        <v>5</v>
      </c>
      <c r="W34" s="9">
        <v>5.8</v>
      </c>
      <c r="X34" s="9">
        <v>1.2</v>
      </c>
      <c r="Y34" s="9">
        <v>8.5</v>
      </c>
      <c r="Z34" s="9">
        <v>14.71</v>
      </c>
    </row>
    <row r="35" spans="1:26" ht="13.5" customHeight="1" x14ac:dyDescent="0.25">
      <c r="A35" s="7" t="s">
        <v>72</v>
      </c>
      <c r="B35" s="6" t="s">
        <v>45</v>
      </c>
      <c r="C35" s="8">
        <v>1.4</v>
      </c>
      <c r="D35" s="8">
        <v>25</v>
      </c>
      <c r="E35" s="8">
        <v>1.2</v>
      </c>
      <c r="F35" s="8">
        <v>16682</v>
      </c>
      <c r="G35" s="8">
        <v>7798</v>
      </c>
      <c r="H35" s="8">
        <v>59</v>
      </c>
      <c r="I35" s="8">
        <v>5</v>
      </c>
      <c r="J35" s="8">
        <v>8.65</v>
      </c>
      <c r="K35" s="8">
        <v>19335</v>
      </c>
      <c r="L35" s="8">
        <v>89</v>
      </c>
      <c r="M35" s="8">
        <v>91</v>
      </c>
      <c r="N35" s="8">
        <v>488</v>
      </c>
      <c r="O35" s="8">
        <v>16.399999999999999</v>
      </c>
      <c r="P35" s="8">
        <v>12</v>
      </c>
      <c r="Q35" s="8">
        <v>81</v>
      </c>
      <c r="R35" s="8">
        <v>6.6</v>
      </c>
      <c r="S35" s="8">
        <v>59</v>
      </c>
      <c r="T35" s="8">
        <v>76.099999999999994</v>
      </c>
      <c r="U35" s="8">
        <v>62</v>
      </c>
      <c r="V35" s="8">
        <v>5.9</v>
      </c>
      <c r="W35" s="8">
        <v>3</v>
      </c>
      <c r="X35" s="8">
        <v>1.5</v>
      </c>
      <c r="Y35" s="8">
        <v>6.38</v>
      </c>
      <c r="Z35" s="8">
        <v>14.78</v>
      </c>
    </row>
    <row r="36" spans="1:26" ht="13.5" customHeight="1" x14ac:dyDescent="0.25">
      <c r="A36" s="7" t="s">
        <v>73</v>
      </c>
      <c r="B36" s="6" t="s">
        <v>45</v>
      </c>
      <c r="C36" s="9">
        <v>0.5</v>
      </c>
      <c r="D36" s="9">
        <v>20</v>
      </c>
      <c r="E36" s="9">
        <v>1.4</v>
      </c>
      <c r="F36" s="9">
        <v>19119</v>
      </c>
      <c r="G36" s="9">
        <v>18065</v>
      </c>
      <c r="H36" s="9">
        <v>64</v>
      </c>
      <c r="I36" s="9">
        <v>7.7</v>
      </c>
      <c r="J36" s="9">
        <v>3.61</v>
      </c>
      <c r="K36" s="9">
        <v>32480</v>
      </c>
      <c r="L36" s="9">
        <v>92</v>
      </c>
      <c r="M36" s="9">
        <v>83</v>
      </c>
      <c r="N36" s="9">
        <v>499</v>
      </c>
      <c r="O36" s="9">
        <v>18.399999999999999</v>
      </c>
      <c r="P36" s="9">
        <v>26</v>
      </c>
      <c r="Q36" s="9">
        <v>87</v>
      </c>
      <c r="R36" s="9">
        <v>10.3</v>
      </c>
      <c r="S36" s="9">
        <v>66</v>
      </c>
      <c r="T36" s="9">
        <v>80.099999999999994</v>
      </c>
      <c r="U36" s="9">
        <v>60</v>
      </c>
      <c r="V36" s="9">
        <v>6.1</v>
      </c>
      <c r="W36" s="9">
        <v>3.9</v>
      </c>
      <c r="X36" s="9">
        <v>0.7</v>
      </c>
      <c r="Y36" s="9">
        <v>5.55</v>
      </c>
      <c r="Z36" s="9">
        <v>14.62</v>
      </c>
    </row>
    <row r="37" spans="1:26" ht="13.5" customHeight="1" x14ac:dyDescent="0.25">
      <c r="A37" s="7" t="s">
        <v>74</v>
      </c>
      <c r="B37" s="6" t="s">
        <v>45</v>
      </c>
      <c r="C37" s="8">
        <v>0</v>
      </c>
      <c r="D37" s="8">
        <v>20</v>
      </c>
      <c r="E37" s="8">
        <v>1.8</v>
      </c>
      <c r="F37" s="8">
        <v>22847</v>
      </c>
      <c r="G37" s="8">
        <v>21636</v>
      </c>
      <c r="H37" s="8">
        <v>58</v>
      </c>
      <c r="I37" s="8">
        <v>10.9</v>
      </c>
      <c r="J37" s="8">
        <v>8.99</v>
      </c>
      <c r="K37" s="8">
        <v>34769</v>
      </c>
      <c r="L37" s="8">
        <v>93</v>
      </c>
      <c r="M37" s="8">
        <v>53</v>
      </c>
      <c r="N37" s="8">
        <v>484</v>
      </c>
      <c r="O37" s="8">
        <v>17.3</v>
      </c>
      <c r="P37" s="8">
        <v>25</v>
      </c>
      <c r="Q37" s="8">
        <v>79</v>
      </c>
      <c r="R37" s="8">
        <v>7.3</v>
      </c>
      <c r="S37" s="8">
        <v>69</v>
      </c>
      <c r="T37" s="8">
        <v>82.4</v>
      </c>
      <c r="U37" s="8">
        <v>75</v>
      </c>
      <c r="V37" s="8">
        <v>6.3</v>
      </c>
      <c r="W37" s="8">
        <v>4.2</v>
      </c>
      <c r="X37" s="8">
        <v>0.8</v>
      </c>
      <c r="Y37" s="8">
        <v>6.34</v>
      </c>
      <c r="Z37" s="8">
        <v>15.85</v>
      </c>
    </row>
    <row r="38" spans="1:26" ht="13.5" customHeight="1" x14ac:dyDescent="0.25">
      <c r="A38" s="7" t="s">
        <v>75</v>
      </c>
      <c r="B38" s="6" t="s">
        <v>45</v>
      </c>
      <c r="C38" s="9">
        <v>0</v>
      </c>
      <c r="D38" s="9">
        <v>21</v>
      </c>
      <c r="E38" s="9">
        <v>1.7</v>
      </c>
      <c r="F38" s="9">
        <v>26242</v>
      </c>
      <c r="G38" s="9">
        <v>44889</v>
      </c>
      <c r="H38" s="9">
        <v>74</v>
      </c>
      <c r="I38" s="9">
        <v>13.9</v>
      </c>
      <c r="J38" s="9">
        <v>1.29</v>
      </c>
      <c r="K38" s="9">
        <v>37094</v>
      </c>
      <c r="L38" s="9">
        <v>92</v>
      </c>
      <c r="M38" s="9">
        <v>87</v>
      </c>
      <c r="N38" s="9">
        <v>496</v>
      </c>
      <c r="O38" s="9">
        <v>19.2</v>
      </c>
      <c r="P38" s="9">
        <v>10</v>
      </c>
      <c r="Q38" s="9">
        <v>95</v>
      </c>
      <c r="R38" s="9">
        <v>10.9</v>
      </c>
      <c r="S38" s="9">
        <v>85</v>
      </c>
      <c r="T38" s="9">
        <v>81.900000000000006</v>
      </c>
      <c r="U38" s="9">
        <v>80</v>
      </c>
      <c r="V38" s="9">
        <v>7.6</v>
      </c>
      <c r="W38" s="9">
        <v>5.0999999999999996</v>
      </c>
      <c r="X38" s="9">
        <v>1</v>
      </c>
      <c r="Y38" s="9">
        <v>1.23</v>
      </c>
      <c r="Z38" s="9">
        <v>15.11</v>
      </c>
    </row>
    <row r="39" spans="1:26" ht="13.5" customHeight="1" x14ac:dyDescent="0.25">
      <c r="A39" s="7" t="s">
        <v>76</v>
      </c>
      <c r="B39" s="6" t="s">
        <v>45</v>
      </c>
      <c r="C39" s="8">
        <v>0.1</v>
      </c>
      <c r="D39" s="8">
        <v>23</v>
      </c>
      <c r="E39" s="8">
        <v>1.8</v>
      </c>
      <c r="F39" s="8">
        <v>30060</v>
      </c>
      <c r="G39" s="8">
        <v>99209</v>
      </c>
      <c r="H39" s="8">
        <v>79</v>
      </c>
      <c r="I39" s="8">
        <v>8.4</v>
      </c>
      <c r="J39" s="8">
        <v>1.57</v>
      </c>
      <c r="K39" s="8">
        <v>50323</v>
      </c>
      <c r="L39" s="8">
        <v>94</v>
      </c>
      <c r="M39" s="8">
        <v>86</v>
      </c>
      <c r="N39" s="8">
        <v>517</v>
      </c>
      <c r="O39" s="8">
        <v>17.2</v>
      </c>
      <c r="P39" s="8">
        <v>22</v>
      </c>
      <c r="Q39" s="8">
        <v>95</v>
      </c>
      <c r="R39" s="8">
        <v>8.4</v>
      </c>
      <c r="S39" s="8">
        <v>49</v>
      </c>
      <c r="T39" s="8">
        <v>82.8</v>
      </c>
      <c r="U39" s="8">
        <v>81</v>
      </c>
      <c r="V39" s="8">
        <v>7.8</v>
      </c>
      <c r="W39" s="8">
        <v>4.2</v>
      </c>
      <c r="X39" s="8">
        <v>0.7</v>
      </c>
      <c r="Y39" s="8">
        <v>5.87</v>
      </c>
      <c r="Z39" s="8">
        <v>14.78</v>
      </c>
    </row>
    <row r="40" spans="1:26" ht="13.5" customHeight="1" x14ac:dyDescent="0.25">
      <c r="A40" s="7" t="s">
        <v>77</v>
      </c>
      <c r="B40" s="6" t="s">
        <v>45</v>
      </c>
      <c r="C40" s="9">
        <v>12.7</v>
      </c>
      <c r="D40" s="9">
        <v>21</v>
      </c>
      <c r="E40" s="9">
        <v>0.9</v>
      </c>
      <c r="F40" s="9">
        <v>13044</v>
      </c>
      <c r="G40" s="9">
        <v>10524</v>
      </c>
      <c r="H40" s="9">
        <v>48</v>
      </c>
      <c r="I40" s="9">
        <v>25.8</v>
      </c>
      <c r="J40" s="9">
        <v>2.59</v>
      </c>
      <c r="K40" s="9">
        <v>19032</v>
      </c>
      <c r="L40" s="9">
        <v>73</v>
      </c>
      <c r="M40" s="9">
        <v>31</v>
      </c>
      <c r="N40" s="9">
        <v>455</v>
      </c>
      <c r="O40" s="9">
        <v>15.2</v>
      </c>
      <c r="P40" s="9">
        <v>37</v>
      </c>
      <c r="Q40" s="9">
        <v>61</v>
      </c>
      <c r="R40" s="9">
        <v>5.5</v>
      </c>
      <c r="S40" s="9">
        <v>88</v>
      </c>
      <c r="T40" s="9">
        <v>74.599999999999994</v>
      </c>
      <c r="U40" s="9">
        <v>67</v>
      </c>
      <c r="V40" s="9">
        <v>5.3</v>
      </c>
      <c r="W40" s="9">
        <v>5.0999999999999996</v>
      </c>
      <c r="X40" s="9">
        <v>3.3</v>
      </c>
      <c r="Y40" s="9">
        <v>46.13</v>
      </c>
      <c r="Z40" s="9">
        <v>11.73</v>
      </c>
    </row>
    <row r="41" spans="1:26" ht="13.5" customHeight="1" x14ac:dyDescent="0.25">
      <c r="A41" s="7" t="s">
        <v>78</v>
      </c>
      <c r="B41" s="6" t="s">
        <v>45</v>
      </c>
      <c r="C41" s="8">
        <v>0.1</v>
      </c>
      <c r="D41" s="8">
        <v>22</v>
      </c>
      <c r="E41" s="8">
        <v>1.8</v>
      </c>
      <c r="F41" s="8">
        <v>26904</v>
      </c>
      <c r="G41" s="8">
        <v>62965</v>
      </c>
      <c r="H41" s="8">
        <v>70</v>
      </c>
      <c r="I41" s="8">
        <v>6.8</v>
      </c>
      <c r="J41" s="8">
        <v>2.62</v>
      </c>
      <c r="K41" s="8">
        <v>44743</v>
      </c>
      <c r="L41" s="8">
        <v>95</v>
      </c>
      <c r="M41" s="8">
        <v>75</v>
      </c>
      <c r="N41" s="8">
        <v>500</v>
      </c>
      <c r="O41" s="8">
        <v>16.600000000000001</v>
      </c>
      <c r="P41" s="8">
        <v>13</v>
      </c>
      <c r="Q41" s="8">
        <v>97</v>
      </c>
      <c r="R41" s="8">
        <v>11.5</v>
      </c>
      <c r="S41" s="8">
        <v>66</v>
      </c>
      <c r="T41" s="8">
        <v>81.099999999999994</v>
      </c>
      <c r="U41" s="8">
        <v>77</v>
      </c>
      <c r="V41" s="8">
        <v>6.8</v>
      </c>
      <c r="W41" s="8">
        <v>1.9</v>
      </c>
      <c r="X41" s="8">
        <v>1.2</v>
      </c>
      <c r="Y41" s="8">
        <v>12.06</v>
      </c>
      <c r="Z41" s="8">
        <v>14.83</v>
      </c>
    </row>
    <row r="42" spans="1:26" ht="13.5" customHeight="1" x14ac:dyDescent="0.25">
      <c r="A42" s="7" t="s">
        <v>79</v>
      </c>
      <c r="B42" s="6" t="s">
        <v>45</v>
      </c>
      <c r="C42" s="9">
        <v>0</v>
      </c>
      <c r="D42" s="9">
        <v>19</v>
      </c>
      <c r="E42" s="9">
        <v>2.2999999999999998</v>
      </c>
      <c r="F42" s="9">
        <v>38001</v>
      </c>
      <c r="G42" s="9">
        <v>115918</v>
      </c>
      <c r="H42" s="9">
        <v>67</v>
      </c>
      <c r="I42" s="9">
        <v>11.4</v>
      </c>
      <c r="J42" s="9">
        <v>2.8</v>
      </c>
      <c r="K42" s="9">
        <v>54450</v>
      </c>
      <c r="L42" s="9">
        <v>90</v>
      </c>
      <c r="M42" s="9">
        <v>89</v>
      </c>
      <c r="N42" s="9">
        <v>496</v>
      </c>
      <c r="O42" s="9">
        <v>17.100000000000001</v>
      </c>
      <c r="P42" s="9">
        <v>18</v>
      </c>
      <c r="Q42" s="9">
        <v>87</v>
      </c>
      <c r="R42" s="9">
        <v>8.3000000000000007</v>
      </c>
      <c r="S42" s="9">
        <v>70</v>
      </c>
      <c r="T42" s="9">
        <v>78.7</v>
      </c>
      <c r="U42" s="9">
        <v>90</v>
      </c>
      <c r="V42" s="9">
        <v>7</v>
      </c>
      <c r="W42" s="9">
        <v>1.5</v>
      </c>
      <c r="X42" s="9">
        <v>4.8</v>
      </c>
      <c r="Y42" s="9">
        <v>11.13</v>
      </c>
      <c r="Z42" s="9">
        <v>14.27</v>
      </c>
    </row>
    <row r="43" spans="1:26" ht="13.5" customHeight="1" x14ac:dyDescent="0.25">
      <c r="A43" s="7" t="s">
        <v>80</v>
      </c>
      <c r="B43" s="6" t="s">
        <v>45</v>
      </c>
      <c r="C43" s="8">
        <v>2.2000000000000002</v>
      </c>
      <c r="D43" s="8">
        <v>21</v>
      </c>
      <c r="E43" s="8">
        <v>1.6</v>
      </c>
      <c r="F43" s="8">
        <v>23047</v>
      </c>
      <c r="G43" s="8">
        <v>40516</v>
      </c>
      <c r="H43" s="8">
        <v>66</v>
      </c>
      <c r="I43" s="8">
        <v>10.5</v>
      </c>
      <c r="J43" s="8">
        <v>3.14</v>
      </c>
      <c r="K43" s="8">
        <v>34466</v>
      </c>
      <c r="L43" s="8">
        <v>90</v>
      </c>
      <c r="M43" s="8">
        <v>74</v>
      </c>
      <c r="N43" s="8">
        <v>497</v>
      </c>
      <c r="O43" s="8">
        <v>16.5</v>
      </c>
      <c r="P43" s="8">
        <v>21</v>
      </c>
      <c r="Q43" s="8">
        <v>84</v>
      </c>
      <c r="R43" s="8">
        <v>7.3</v>
      </c>
      <c r="S43" s="8">
        <v>72</v>
      </c>
      <c r="T43" s="8">
        <v>79.8</v>
      </c>
      <c r="U43" s="8">
        <v>69</v>
      </c>
      <c r="V43" s="8">
        <v>6.6</v>
      </c>
      <c r="W43" s="8">
        <v>4</v>
      </c>
      <c r="X43" s="8">
        <v>2.2000000000000002</v>
      </c>
      <c r="Y43" s="8">
        <v>8.76</v>
      </c>
      <c r="Z43" s="8">
        <v>14.87</v>
      </c>
    </row>
    <row r="44" spans="1:26" ht="13.5" customHeight="1" x14ac:dyDescent="0.25">
      <c r="A44" s="7" t="s">
        <v>81</v>
      </c>
      <c r="B44" s="6" t="s">
        <v>45</v>
      </c>
      <c r="C44" s="9">
        <v>6.7</v>
      </c>
      <c r="D44" s="9">
        <v>21</v>
      </c>
      <c r="E44" s="9">
        <v>1.4</v>
      </c>
      <c r="F44" s="9">
        <v>10225</v>
      </c>
      <c r="G44" s="9">
        <v>5861</v>
      </c>
      <c r="H44" s="9">
        <v>68</v>
      </c>
      <c r="I44" s="9">
        <v>14</v>
      </c>
      <c r="J44" s="9">
        <v>3.02</v>
      </c>
      <c r="K44" s="9">
        <v>10905</v>
      </c>
      <c r="L44" s="9">
        <v>88</v>
      </c>
      <c r="M44" s="9">
        <v>41</v>
      </c>
      <c r="N44" s="9">
        <v>401</v>
      </c>
      <c r="O44" s="9">
        <v>16.3</v>
      </c>
      <c r="P44" s="9">
        <v>19</v>
      </c>
      <c r="Q44" s="9">
        <v>75</v>
      </c>
      <c r="R44" s="9">
        <v>4</v>
      </c>
      <c r="S44" s="9">
        <v>78</v>
      </c>
      <c r="T44" s="9">
        <v>73.5</v>
      </c>
      <c r="U44" s="9">
        <v>69</v>
      </c>
      <c r="V44" s="9">
        <v>6.7</v>
      </c>
      <c r="W44" s="9">
        <v>7.9</v>
      </c>
      <c r="X44" s="9">
        <v>21</v>
      </c>
      <c r="Y44" s="9">
        <v>12.5</v>
      </c>
      <c r="Z44" s="9">
        <v>14.84</v>
      </c>
    </row>
    <row r="45" spans="1:26" ht="13.5" customHeight="1" x14ac:dyDescent="0.25">
      <c r="A45" s="7" t="s">
        <v>82</v>
      </c>
      <c r="B45" s="6" t="s">
        <v>45</v>
      </c>
      <c r="C45" s="8">
        <v>2.8</v>
      </c>
      <c r="D45" s="8">
        <v>11</v>
      </c>
      <c r="E45" s="8">
        <v>0.9</v>
      </c>
      <c r="F45" s="8">
        <v>15286</v>
      </c>
      <c r="G45" s="8">
        <v>15142</v>
      </c>
      <c r="H45" s="8">
        <v>68</v>
      </c>
      <c r="I45" s="8">
        <v>10.5</v>
      </c>
      <c r="J45" s="8">
        <v>2.17</v>
      </c>
      <c r="K45" s="8">
        <v>19719</v>
      </c>
      <c r="L45" s="8">
        <v>87</v>
      </c>
      <c r="M45" s="8">
        <v>91</v>
      </c>
      <c r="N45" s="8">
        <v>469</v>
      </c>
      <c r="O45" s="8">
        <v>16.600000000000001</v>
      </c>
      <c r="P45" s="8">
        <v>16</v>
      </c>
      <c r="Q45" s="8">
        <v>49</v>
      </c>
      <c r="R45" s="8">
        <v>2.5</v>
      </c>
      <c r="S45" s="8">
        <v>65</v>
      </c>
      <c r="T45" s="8">
        <v>69.8</v>
      </c>
      <c r="U45" s="8">
        <v>37</v>
      </c>
      <c r="V45" s="8">
        <v>5.6</v>
      </c>
      <c r="W45" s="8">
        <v>2.8</v>
      </c>
      <c r="X45" s="8">
        <v>10.199999999999999</v>
      </c>
      <c r="Y45" s="8">
        <v>0.16</v>
      </c>
      <c r="Z45" s="8">
        <v>14.84</v>
      </c>
    </row>
    <row r="46" spans="1:26" x14ac:dyDescent="0.2">
      <c r="A46" s="11" t="s">
        <v>83</v>
      </c>
    </row>
    <row r="47" spans="1:26" x14ac:dyDescent="0.2">
      <c r="A47" s="12" t="s">
        <v>84</v>
      </c>
    </row>
    <row r="48" spans="1:26" x14ac:dyDescent="0.2">
      <c r="A48" s="13" t="s">
        <v>85</v>
      </c>
      <c r="B48" s="12" t="s">
        <v>86</v>
      </c>
    </row>
    <row r="50" spans="1:26" x14ac:dyDescent="0.2">
      <c r="A50" s="26" t="s">
        <v>123</v>
      </c>
    </row>
    <row r="53" spans="1:26" ht="21" x14ac:dyDescent="0.2">
      <c r="A53" s="35" t="s">
        <v>8</v>
      </c>
      <c r="B53" s="36"/>
      <c r="C53" s="33" t="s">
        <v>9</v>
      </c>
      <c r="D53" s="39"/>
      <c r="E53" s="34"/>
      <c r="F53" s="33" t="s">
        <v>10</v>
      </c>
      <c r="G53" s="34"/>
      <c r="H53" s="33" t="s">
        <v>11</v>
      </c>
      <c r="I53" s="39"/>
      <c r="J53" s="39"/>
      <c r="K53" s="34"/>
      <c r="L53" s="3" t="s">
        <v>12</v>
      </c>
      <c r="M53" s="33" t="s">
        <v>13</v>
      </c>
      <c r="N53" s="39"/>
      <c r="O53" s="34"/>
      <c r="P53" s="33" t="s">
        <v>14</v>
      </c>
      <c r="Q53" s="34"/>
      <c r="R53" s="33" t="s">
        <v>15</v>
      </c>
      <c r="S53" s="34"/>
      <c r="T53" s="33" t="s">
        <v>16</v>
      </c>
      <c r="U53" s="34"/>
      <c r="V53" s="3" t="s">
        <v>17</v>
      </c>
      <c r="W53" s="33" t="s">
        <v>18</v>
      </c>
      <c r="X53" s="34"/>
      <c r="Y53" s="33" t="s">
        <v>19</v>
      </c>
      <c r="Z53" s="34"/>
    </row>
    <row r="54" spans="1:26" ht="52.5" x14ac:dyDescent="0.2">
      <c r="A54" s="37"/>
      <c r="B54" s="38"/>
      <c r="C54" s="4" t="s">
        <v>20</v>
      </c>
      <c r="D54" s="4" t="s">
        <v>21</v>
      </c>
      <c r="E54" s="4" t="s">
        <v>22</v>
      </c>
      <c r="F54" s="4" t="s">
        <v>23</v>
      </c>
      <c r="G54" s="4" t="s">
        <v>24</v>
      </c>
      <c r="H54" s="4" t="s">
        <v>25</v>
      </c>
      <c r="I54" s="4" t="s">
        <v>26</v>
      </c>
      <c r="J54" s="4" t="s">
        <v>27</v>
      </c>
      <c r="K54" s="4" t="s">
        <v>28</v>
      </c>
      <c r="L54" s="4" t="s">
        <v>29</v>
      </c>
      <c r="M54" s="4" t="s">
        <v>30</v>
      </c>
      <c r="N54" s="4" t="s">
        <v>31</v>
      </c>
      <c r="O54" s="4" t="s">
        <v>32</v>
      </c>
      <c r="P54" s="4" t="s">
        <v>33</v>
      </c>
      <c r="Q54" s="4" t="s">
        <v>34</v>
      </c>
      <c r="R54" s="4" t="s">
        <v>35</v>
      </c>
      <c r="S54" s="4" t="s">
        <v>36</v>
      </c>
      <c r="T54" s="4" t="s">
        <v>37</v>
      </c>
      <c r="U54" s="4" t="s">
        <v>38</v>
      </c>
      <c r="V54" s="4" t="s">
        <v>39</v>
      </c>
      <c r="W54" s="4" t="s">
        <v>40</v>
      </c>
      <c r="X54" s="4" t="s">
        <v>41</v>
      </c>
      <c r="Y54" s="4" t="s">
        <v>42</v>
      </c>
      <c r="Z54" s="4" t="s">
        <v>43</v>
      </c>
    </row>
    <row r="55" spans="1:26" ht="13.5" x14ac:dyDescent="0.25">
      <c r="A55" s="5" t="s">
        <v>44</v>
      </c>
      <c r="B55" s="6" t="s">
        <v>45</v>
      </c>
      <c r="C55" s="6" t="s">
        <v>45</v>
      </c>
      <c r="D55" s="6" t="s">
        <v>45</v>
      </c>
      <c r="E55" s="6" t="s">
        <v>45</v>
      </c>
      <c r="F55" s="6" t="s">
        <v>45</v>
      </c>
      <c r="G55" s="6" t="s">
        <v>45</v>
      </c>
      <c r="H55" s="6" t="s">
        <v>45</v>
      </c>
      <c r="I55" s="6" t="s">
        <v>45</v>
      </c>
      <c r="J55" s="6" t="s">
        <v>45</v>
      </c>
      <c r="K55" s="6" t="s">
        <v>45</v>
      </c>
      <c r="L55" s="6" t="s">
        <v>45</v>
      </c>
      <c r="M55" s="6" t="s">
        <v>45</v>
      </c>
      <c r="N55" s="6" t="s">
        <v>45</v>
      </c>
      <c r="O55" s="6" t="s">
        <v>45</v>
      </c>
      <c r="P55" s="6" t="s">
        <v>45</v>
      </c>
      <c r="Q55" s="6" t="s">
        <v>45</v>
      </c>
      <c r="R55" s="6" t="s">
        <v>45</v>
      </c>
      <c r="S55" s="6" t="s">
        <v>45</v>
      </c>
      <c r="T55" s="6" t="s">
        <v>45</v>
      </c>
      <c r="U55" s="6" t="s">
        <v>45</v>
      </c>
      <c r="V55" s="6" t="s">
        <v>45</v>
      </c>
      <c r="W55" s="6" t="s">
        <v>45</v>
      </c>
      <c r="X55" s="6" t="s">
        <v>45</v>
      </c>
      <c r="Y55" s="6" t="s">
        <v>45</v>
      </c>
      <c r="Z55" s="6" t="s">
        <v>45</v>
      </c>
    </row>
    <row r="56" spans="1:26" ht="13.5" x14ac:dyDescent="0.25">
      <c r="A56" s="7" t="s">
        <v>46</v>
      </c>
      <c r="B56" s="6" t="s">
        <v>45</v>
      </c>
      <c r="C56" s="16">
        <v>1.2</v>
      </c>
      <c r="D56" s="16">
        <v>19</v>
      </c>
      <c r="E56" s="16">
        <v>2.2999999999999998</v>
      </c>
      <c r="F56" s="16">
        <v>28884</v>
      </c>
      <c r="G56" s="16">
        <v>32178</v>
      </c>
      <c r="H56" s="16">
        <v>73</v>
      </c>
      <c r="I56" s="16">
        <v>12.4</v>
      </c>
      <c r="J56" s="16">
        <v>0.96</v>
      </c>
      <c r="K56" s="16">
        <v>43908</v>
      </c>
      <c r="L56" s="16">
        <v>94</v>
      </c>
      <c r="M56" s="16">
        <v>73</v>
      </c>
      <c r="N56" s="16">
        <v>519</v>
      </c>
      <c r="O56" s="16">
        <v>18.5</v>
      </c>
      <c r="P56" s="16">
        <v>14</v>
      </c>
      <c r="Q56" s="16">
        <v>91</v>
      </c>
      <c r="R56" s="16">
        <v>10.5</v>
      </c>
      <c r="S56" s="16">
        <v>93</v>
      </c>
      <c r="T56" s="16">
        <v>82</v>
      </c>
      <c r="U56" s="16">
        <v>85</v>
      </c>
      <c r="V56" s="16">
        <v>7.2</v>
      </c>
      <c r="W56" s="16">
        <v>2.1</v>
      </c>
      <c r="X56" s="16">
        <v>1</v>
      </c>
      <c r="Y56" s="16">
        <v>14.13</v>
      </c>
      <c r="Z56" s="16">
        <v>14.41</v>
      </c>
    </row>
    <row r="57" spans="1:26" ht="13.5" x14ac:dyDescent="0.25">
      <c r="A57" s="7" t="s">
        <v>47</v>
      </c>
      <c r="B57" s="6" t="s">
        <v>45</v>
      </c>
      <c r="C57" s="17">
        <v>1.2</v>
      </c>
      <c r="D57" s="17">
        <v>21</v>
      </c>
      <c r="E57" s="17">
        <v>1.7</v>
      </c>
      <c r="F57" s="17">
        <v>28852</v>
      </c>
      <c r="G57" s="17">
        <v>47458</v>
      </c>
      <c r="H57" s="17">
        <v>72</v>
      </c>
      <c r="I57" s="17">
        <v>9.5</v>
      </c>
      <c r="J57" s="17">
        <v>1.07</v>
      </c>
      <c r="K57" s="17">
        <v>43688</v>
      </c>
      <c r="L57" s="17">
        <v>94</v>
      </c>
      <c r="M57" s="17">
        <v>82</v>
      </c>
      <c r="N57" s="17">
        <v>487</v>
      </c>
      <c r="O57" s="17">
        <v>16.899999999999999</v>
      </c>
      <c r="P57" s="17">
        <v>27</v>
      </c>
      <c r="Q57" s="17">
        <v>96</v>
      </c>
      <c r="R57" s="17">
        <v>7.1</v>
      </c>
      <c r="S57" s="17">
        <v>82</v>
      </c>
      <c r="T57" s="17">
        <v>81.099999999999994</v>
      </c>
      <c r="U57" s="17">
        <v>69</v>
      </c>
      <c r="V57" s="17">
        <v>7.4</v>
      </c>
      <c r="W57" s="17">
        <v>3</v>
      </c>
      <c r="X57" s="17">
        <v>0.6</v>
      </c>
      <c r="Y57" s="17">
        <v>8.76</v>
      </c>
      <c r="Z57" s="17">
        <v>14.46</v>
      </c>
    </row>
    <row r="58" spans="1:26" ht="13.5" x14ac:dyDescent="0.25">
      <c r="A58" s="7" t="s">
        <v>48</v>
      </c>
      <c r="B58" s="6" t="s">
        <v>45</v>
      </c>
      <c r="C58" s="16">
        <v>1.4</v>
      </c>
      <c r="D58" s="16">
        <v>20</v>
      </c>
      <c r="E58" s="16">
        <v>2.2000000000000002</v>
      </c>
      <c r="F58" s="16">
        <v>26874</v>
      </c>
      <c r="G58" s="16">
        <v>74007</v>
      </c>
      <c r="H58" s="16">
        <v>62</v>
      </c>
      <c r="I58" s="16">
        <v>7.4</v>
      </c>
      <c r="J58" s="16">
        <v>3.45</v>
      </c>
      <c r="K58" s="16">
        <v>44321</v>
      </c>
      <c r="L58" s="16">
        <v>92</v>
      </c>
      <c r="M58" s="16">
        <v>70</v>
      </c>
      <c r="N58" s="16">
        <v>509</v>
      </c>
      <c r="O58" s="16">
        <v>18.7</v>
      </c>
      <c r="P58" s="16">
        <v>21</v>
      </c>
      <c r="Q58" s="16">
        <v>80</v>
      </c>
      <c r="R58" s="16">
        <v>4.5</v>
      </c>
      <c r="S58" s="16">
        <v>89</v>
      </c>
      <c r="T58" s="16">
        <v>80.5</v>
      </c>
      <c r="U58" s="16">
        <v>73</v>
      </c>
      <c r="V58" s="16">
        <v>6.9</v>
      </c>
      <c r="W58" s="16">
        <v>6.7</v>
      </c>
      <c r="X58" s="16">
        <v>1.7</v>
      </c>
      <c r="Y58" s="16">
        <v>4.43</v>
      </c>
      <c r="Z58" s="16">
        <v>15.71</v>
      </c>
    </row>
    <row r="59" spans="1:26" ht="13.5" x14ac:dyDescent="0.25">
      <c r="A59" s="7" t="s">
        <v>49</v>
      </c>
      <c r="B59" s="6" t="s">
        <v>45</v>
      </c>
      <c r="C59" s="17">
        <v>0.2</v>
      </c>
      <c r="D59" s="17">
        <v>22</v>
      </c>
      <c r="E59" s="17">
        <v>2.6</v>
      </c>
      <c r="F59" s="17">
        <v>28194</v>
      </c>
      <c r="G59" s="17">
        <v>63852</v>
      </c>
      <c r="H59" s="17">
        <v>72</v>
      </c>
      <c r="I59" s="17">
        <v>11.3</v>
      </c>
      <c r="J59" s="17">
        <v>1</v>
      </c>
      <c r="K59" s="17">
        <v>42253</v>
      </c>
      <c r="L59" s="17">
        <v>94</v>
      </c>
      <c r="M59" s="17">
        <v>88</v>
      </c>
      <c r="N59" s="17">
        <v>527</v>
      </c>
      <c r="O59" s="17">
        <v>17</v>
      </c>
      <c r="P59" s="17">
        <v>16</v>
      </c>
      <c r="Q59" s="17">
        <v>89</v>
      </c>
      <c r="R59" s="17">
        <v>10.5</v>
      </c>
      <c r="S59" s="17">
        <v>61</v>
      </c>
      <c r="T59" s="17">
        <v>81</v>
      </c>
      <c r="U59" s="17">
        <v>88</v>
      </c>
      <c r="V59" s="17">
        <v>7.4</v>
      </c>
      <c r="W59" s="17">
        <v>1.3</v>
      </c>
      <c r="X59" s="17">
        <v>1.6</v>
      </c>
      <c r="Y59" s="17">
        <v>3.91</v>
      </c>
      <c r="Z59" s="17">
        <v>14.25</v>
      </c>
    </row>
    <row r="60" spans="1:26" ht="13.5" x14ac:dyDescent="0.25">
      <c r="A60" s="7" t="s">
        <v>50</v>
      </c>
      <c r="B60" s="6" t="s">
        <v>45</v>
      </c>
      <c r="C60" s="16">
        <v>9.4</v>
      </c>
      <c r="D60" s="16">
        <v>18</v>
      </c>
      <c r="E60" s="16">
        <v>1.3</v>
      </c>
      <c r="F60" s="16">
        <v>11039</v>
      </c>
      <c r="G60" s="16">
        <v>16972</v>
      </c>
      <c r="H60" s="16">
        <v>61</v>
      </c>
      <c r="I60" s="16">
        <v>10.5</v>
      </c>
      <c r="J60" s="16">
        <v>2.94</v>
      </c>
      <c r="K60" s="16">
        <v>15820</v>
      </c>
      <c r="L60" s="16">
        <v>82</v>
      </c>
      <c r="M60" s="16">
        <v>71</v>
      </c>
      <c r="N60" s="16">
        <v>439</v>
      </c>
      <c r="O60" s="16">
        <v>16.2</v>
      </c>
      <c r="P60" s="16">
        <v>53</v>
      </c>
      <c r="Q60" s="16">
        <v>77</v>
      </c>
      <c r="R60" s="16">
        <v>2</v>
      </c>
      <c r="S60" s="16">
        <v>88</v>
      </c>
      <c r="T60" s="16">
        <v>78.3</v>
      </c>
      <c r="U60" s="16">
        <v>59</v>
      </c>
      <c r="V60" s="16">
        <v>6.5</v>
      </c>
      <c r="W60" s="16">
        <v>8.3000000000000007</v>
      </c>
      <c r="X60" s="16">
        <v>3.7</v>
      </c>
      <c r="Y60" s="16">
        <v>16.32</v>
      </c>
      <c r="Z60" s="16">
        <v>13.66</v>
      </c>
    </row>
    <row r="61" spans="1:26" ht="13.5" x14ac:dyDescent="0.25">
      <c r="A61" s="7" t="s">
        <v>51</v>
      </c>
      <c r="B61" s="6" t="s">
        <v>45</v>
      </c>
      <c r="C61" s="17">
        <v>0.7</v>
      </c>
      <c r="D61" s="17">
        <v>25</v>
      </c>
      <c r="E61" s="17">
        <v>1.4</v>
      </c>
      <c r="F61" s="17">
        <v>16957</v>
      </c>
      <c r="G61" s="17">
        <v>14749</v>
      </c>
      <c r="H61" s="17">
        <v>66</v>
      </c>
      <c r="I61" s="17">
        <v>6.7</v>
      </c>
      <c r="J61" s="17">
        <v>2.8</v>
      </c>
      <c r="K61" s="17">
        <v>19312</v>
      </c>
      <c r="L61" s="17">
        <v>89</v>
      </c>
      <c r="M61" s="17">
        <v>92</v>
      </c>
      <c r="N61" s="17">
        <v>490</v>
      </c>
      <c r="O61" s="17">
        <v>17.8</v>
      </c>
      <c r="P61" s="17">
        <v>17</v>
      </c>
      <c r="Q61" s="17">
        <v>84</v>
      </c>
      <c r="R61" s="17">
        <v>6.8</v>
      </c>
      <c r="S61" s="17">
        <v>63</v>
      </c>
      <c r="T61" s="17">
        <v>78</v>
      </c>
      <c r="U61" s="17">
        <v>59</v>
      </c>
      <c r="V61" s="17">
        <v>6.3</v>
      </c>
      <c r="W61" s="17">
        <v>3</v>
      </c>
      <c r="X61" s="17">
        <v>1.7</v>
      </c>
      <c r="Y61" s="17">
        <v>7.58</v>
      </c>
      <c r="Z61" s="17">
        <v>14.34</v>
      </c>
    </row>
    <row r="62" spans="1:26" ht="13.5" x14ac:dyDescent="0.25">
      <c r="A62" s="7" t="s">
        <v>52</v>
      </c>
      <c r="B62" s="6" t="s">
        <v>45</v>
      </c>
      <c r="C62" s="16">
        <v>0.6</v>
      </c>
      <c r="D62" s="16">
        <v>24</v>
      </c>
      <c r="E62" s="16">
        <v>1.9</v>
      </c>
      <c r="F62" s="16">
        <v>24682</v>
      </c>
      <c r="G62" s="16">
        <v>36184</v>
      </c>
      <c r="H62" s="16">
        <v>73</v>
      </c>
      <c r="I62" s="16">
        <v>12.9</v>
      </c>
      <c r="J62" s="16">
        <v>1.85</v>
      </c>
      <c r="K62" s="16">
        <v>45802</v>
      </c>
      <c r="L62" s="16">
        <v>94</v>
      </c>
      <c r="M62" s="16">
        <v>76</v>
      </c>
      <c r="N62" s="16">
        <v>499</v>
      </c>
      <c r="O62" s="16">
        <v>18.8</v>
      </c>
      <c r="P62" s="16">
        <v>16</v>
      </c>
      <c r="Q62" s="16">
        <v>94</v>
      </c>
      <c r="R62" s="16">
        <v>7</v>
      </c>
      <c r="S62" s="16">
        <v>88</v>
      </c>
      <c r="T62" s="16">
        <v>79.900000000000006</v>
      </c>
      <c r="U62" s="16">
        <v>70</v>
      </c>
      <c r="V62" s="16">
        <v>7.5</v>
      </c>
      <c r="W62" s="16">
        <v>3.9</v>
      </c>
      <c r="X62" s="16">
        <v>0.9</v>
      </c>
      <c r="Y62" s="16">
        <v>1.97</v>
      </c>
      <c r="Z62" s="16">
        <v>16.059999999999999</v>
      </c>
    </row>
    <row r="63" spans="1:26" ht="13.5" x14ac:dyDescent="0.25">
      <c r="A63" s="7" t="s">
        <v>53</v>
      </c>
      <c r="B63" s="6" t="s">
        <v>45</v>
      </c>
      <c r="C63" s="17">
        <v>9.6</v>
      </c>
      <c r="D63" s="17">
        <v>19</v>
      </c>
      <c r="E63" s="17">
        <v>1.6</v>
      </c>
      <c r="F63" s="17">
        <v>12800</v>
      </c>
      <c r="G63" s="17">
        <v>8802</v>
      </c>
      <c r="H63" s="17">
        <v>65</v>
      </c>
      <c r="I63" s="17">
        <v>10.7</v>
      </c>
      <c r="J63" s="17">
        <v>7.06</v>
      </c>
      <c r="K63" s="17">
        <v>17323</v>
      </c>
      <c r="L63" s="17">
        <v>86</v>
      </c>
      <c r="M63" s="17">
        <v>89</v>
      </c>
      <c r="N63" s="17">
        <v>514</v>
      </c>
      <c r="O63" s="17">
        <v>17.399999999999999</v>
      </c>
      <c r="P63" s="17">
        <v>9</v>
      </c>
      <c r="Q63" s="17">
        <v>75</v>
      </c>
      <c r="R63" s="17">
        <v>3.3</v>
      </c>
      <c r="S63" s="17">
        <v>64</v>
      </c>
      <c r="T63" s="17">
        <v>76.3</v>
      </c>
      <c r="U63" s="17">
        <v>51</v>
      </c>
      <c r="V63" s="17">
        <v>5.4</v>
      </c>
      <c r="W63" s="17">
        <v>5.5</v>
      </c>
      <c r="X63" s="17">
        <v>5.2</v>
      </c>
      <c r="Y63" s="17">
        <v>4.0999999999999996</v>
      </c>
      <c r="Z63" s="17">
        <v>14.2</v>
      </c>
    </row>
    <row r="64" spans="1:26" ht="13.5" x14ac:dyDescent="0.25">
      <c r="A64" s="7" t="s">
        <v>54</v>
      </c>
      <c r="B64" s="6" t="s">
        <v>45</v>
      </c>
      <c r="C64" s="16">
        <v>0.7</v>
      </c>
      <c r="D64" s="16">
        <v>22</v>
      </c>
      <c r="E64" s="16">
        <v>1.9</v>
      </c>
      <c r="F64" s="16">
        <v>25739</v>
      </c>
      <c r="G64" s="16">
        <v>22335</v>
      </c>
      <c r="H64" s="16">
        <v>69</v>
      </c>
      <c r="I64" s="16">
        <v>14.5</v>
      </c>
      <c r="J64" s="16">
        <v>1.75</v>
      </c>
      <c r="K64" s="16">
        <v>36468</v>
      </c>
      <c r="L64" s="16">
        <v>92</v>
      </c>
      <c r="M64" s="16">
        <v>83</v>
      </c>
      <c r="N64" s="16">
        <v>543</v>
      </c>
      <c r="O64" s="16">
        <v>19.600000000000001</v>
      </c>
      <c r="P64" s="16">
        <v>15</v>
      </c>
      <c r="Q64" s="16">
        <v>92</v>
      </c>
      <c r="R64" s="16">
        <v>9</v>
      </c>
      <c r="S64" s="16">
        <v>69</v>
      </c>
      <c r="T64" s="16">
        <v>80.599999999999994</v>
      </c>
      <c r="U64" s="16">
        <v>69</v>
      </c>
      <c r="V64" s="16">
        <v>7.4</v>
      </c>
      <c r="W64" s="16">
        <v>2.4</v>
      </c>
      <c r="X64" s="16">
        <v>2.2000000000000002</v>
      </c>
      <c r="Y64" s="16">
        <v>3.89</v>
      </c>
      <c r="Z64" s="16">
        <v>14.89</v>
      </c>
    </row>
    <row r="65" spans="1:26" ht="13.5" x14ac:dyDescent="0.25">
      <c r="A65" s="7" t="s">
        <v>55</v>
      </c>
      <c r="B65" s="6" t="s">
        <v>45</v>
      </c>
      <c r="C65" s="17">
        <v>0.6</v>
      </c>
      <c r="D65" s="17">
        <v>21</v>
      </c>
      <c r="E65" s="17">
        <v>1.8</v>
      </c>
      <c r="F65" s="17">
        <v>28310</v>
      </c>
      <c r="G65" s="17">
        <v>46520</v>
      </c>
      <c r="H65" s="17">
        <v>64</v>
      </c>
      <c r="I65" s="17">
        <v>9.3000000000000007</v>
      </c>
      <c r="J65" s="17">
        <v>3.83</v>
      </c>
      <c r="K65" s="17">
        <v>37505</v>
      </c>
      <c r="L65" s="17">
        <v>93</v>
      </c>
      <c r="M65" s="17">
        <v>71</v>
      </c>
      <c r="N65" s="17">
        <v>497</v>
      </c>
      <c r="O65" s="17">
        <v>16.399999999999999</v>
      </c>
      <c r="P65" s="17">
        <v>12</v>
      </c>
      <c r="Q65" s="17">
        <v>81</v>
      </c>
      <c r="R65" s="17">
        <v>3.5</v>
      </c>
      <c r="S65" s="17">
        <v>80</v>
      </c>
      <c r="T65" s="17">
        <v>82.2</v>
      </c>
      <c r="U65" s="17">
        <v>67</v>
      </c>
      <c r="V65" s="17">
        <v>6.6</v>
      </c>
      <c r="W65" s="17">
        <v>5</v>
      </c>
      <c r="X65" s="17">
        <v>1.1000000000000001</v>
      </c>
      <c r="Y65" s="17">
        <v>8.9600000000000009</v>
      </c>
      <c r="Z65" s="17">
        <v>15.33</v>
      </c>
    </row>
    <row r="66" spans="1:26" ht="13.5" x14ac:dyDescent="0.25">
      <c r="A66" s="10" t="s">
        <v>56</v>
      </c>
      <c r="B66" s="6" t="s">
        <v>45</v>
      </c>
      <c r="C66" s="16">
        <v>0.9</v>
      </c>
      <c r="D66" s="16">
        <v>21</v>
      </c>
      <c r="E66" s="16">
        <v>1.8</v>
      </c>
      <c r="F66" s="16">
        <v>28799</v>
      </c>
      <c r="G66" s="16">
        <v>44938</v>
      </c>
      <c r="H66" s="16">
        <v>73</v>
      </c>
      <c r="I66" s="16">
        <v>8.3000000000000007</v>
      </c>
      <c r="J66" s="16">
        <v>2.84</v>
      </c>
      <c r="K66" s="16">
        <v>39593</v>
      </c>
      <c r="L66" s="16">
        <v>92</v>
      </c>
      <c r="M66" s="16">
        <v>86</v>
      </c>
      <c r="N66" s="16">
        <v>510</v>
      </c>
      <c r="O66" s="16">
        <v>17.899999999999999</v>
      </c>
      <c r="P66" s="16">
        <v>16</v>
      </c>
      <c r="Q66" s="16">
        <v>93</v>
      </c>
      <c r="R66" s="16">
        <v>4.5</v>
      </c>
      <c r="S66" s="16">
        <v>71</v>
      </c>
      <c r="T66" s="16">
        <v>80.8</v>
      </c>
      <c r="U66" s="16">
        <v>64</v>
      </c>
      <c r="V66" s="16">
        <v>6.7</v>
      </c>
      <c r="W66" s="16">
        <v>3.6</v>
      </c>
      <c r="X66" s="16">
        <v>0.8</v>
      </c>
      <c r="Y66" s="16">
        <v>5.41</v>
      </c>
      <c r="Z66" s="16">
        <v>15.31</v>
      </c>
    </row>
    <row r="67" spans="1:26" ht="13.5" x14ac:dyDescent="0.25">
      <c r="A67" s="7" t="s">
        <v>57</v>
      </c>
      <c r="B67" s="6" t="s">
        <v>45</v>
      </c>
      <c r="C67" s="17">
        <v>0.9</v>
      </c>
      <c r="D67" s="17">
        <v>27</v>
      </c>
      <c r="E67" s="17">
        <v>1.2</v>
      </c>
      <c r="F67" s="17">
        <v>20440</v>
      </c>
      <c r="G67" s="17">
        <v>13428</v>
      </c>
      <c r="H67" s="17">
        <v>56</v>
      </c>
      <c r="I67" s="17">
        <v>4.7</v>
      </c>
      <c r="J67" s="17">
        <v>8.75</v>
      </c>
      <c r="K67" s="17">
        <v>28011</v>
      </c>
      <c r="L67" s="17">
        <v>81</v>
      </c>
      <c r="M67" s="17">
        <v>65</v>
      </c>
      <c r="N67" s="17">
        <v>473</v>
      </c>
      <c r="O67" s="17">
        <v>18.5</v>
      </c>
      <c r="P67" s="17">
        <v>31</v>
      </c>
      <c r="Q67" s="17">
        <v>69</v>
      </c>
      <c r="R67" s="17">
        <v>6.5</v>
      </c>
      <c r="S67" s="17">
        <v>62</v>
      </c>
      <c r="T67" s="17">
        <v>80.7</v>
      </c>
      <c r="U67" s="17">
        <v>76</v>
      </c>
      <c r="V67" s="17">
        <v>5.0999999999999996</v>
      </c>
      <c r="W67" s="17">
        <v>3.7</v>
      </c>
      <c r="X67" s="17">
        <v>1.5</v>
      </c>
      <c r="Y67" s="17">
        <v>5.23</v>
      </c>
      <c r="Z67" s="17">
        <v>14.65</v>
      </c>
    </row>
    <row r="68" spans="1:26" ht="13.5" x14ac:dyDescent="0.25">
      <c r="A68" s="7" t="s">
        <v>58</v>
      </c>
      <c r="B68" s="6" t="s">
        <v>45</v>
      </c>
      <c r="C68" s="16">
        <v>4.7</v>
      </c>
      <c r="D68" s="16">
        <v>20</v>
      </c>
      <c r="E68" s="16">
        <v>1</v>
      </c>
      <c r="F68" s="16">
        <v>13858</v>
      </c>
      <c r="G68" s="16">
        <v>12390</v>
      </c>
      <c r="H68" s="16">
        <v>56</v>
      </c>
      <c r="I68" s="16">
        <v>7.8</v>
      </c>
      <c r="J68" s="16">
        <v>5.36</v>
      </c>
      <c r="K68" s="16">
        <v>19437</v>
      </c>
      <c r="L68" s="16">
        <v>90</v>
      </c>
      <c r="M68" s="16">
        <v>81</v>
      </c>
      <c r="N68" s="16">
        <v>496</v>
      </c>
      <c r="O68" s="16">
        <v>17.5</v>
      </c>
      <c r="P68" s="16">
        <v>15</v>
      </c>
      <c r="Q68" s="16">
        <v>76</v>
      </c>
      <c r="R68" s="16">
        <v>7.9</v>
      </c>
      <c r="S68" s="16">
        <v>47</v>
      </c>
      <c r="T68" s="16">
        <v>75</v>
      </c>
      <c r="U68" s="16">
        <v>55</v>
      </c>
      <c r="V68" s="16">
        <v>4.7</v>
      </c>
      <c r="W68" s="16">
        <v>3.6</v>
      </c>
      <c r="X68" s="16">
        <v>1.3</v>
      </c>
      <c r="Y68" s="16">
        <v>3.1</v>
      </c>
      <c r="Z68" s="16">
        <v>14.9</v>
      </c>
    </row>
    <row r="69" spans="1:26" ht="13.5" x14ac:dyDescent="0.25">
      <c r="A69" s="7" t="s">
        <v>59</v>
      </c>
      <c r="B69" s="6" t="s">
        <v>45</v>
      </c>
      <c r="C69" s="17">
        <v>0.4</v>
      </c>
      <c r="D69" s="17">
        <v>21</v>
      </c>
      <c r="E69" s="17">
        <v>1.6</v>
      </c>
      <c r="F69" s="17">
        <v>21201</v>
      </c>
      <c r="G69" s="17">
        <v>31182</v>
      </c>
      <c r="H69" s="17">
        <v>79</v>
      </c>
      <c r="I69" s="17">
        <v>10.8</v>
      </c>
      <c r="J69" s="17">
        <v>1.97</v>
      </c>
      <c r="K69" s="17">
        <v>37290</v>
      </c>
      <c r="L69" s="17">
        <v>98</v>
      </c>
      <c r="M69" s="17">
        <v>67</v>
      </c>
      <c r="N69" s="17">
        <v>501</v>
      </c>
      <c r="O69" s="17">
        <v>19.399999999999999</v>
      </c>
      <c r="P69" s="17">
        <v>16</v>
      </c>
      <c r="Q69" s="17">
        <v>97</v>
      </c>
      <c r="R69" s="17">
        <v>5.0999999999999996</v>
      </c>
      <c r="S69" s="17">
        <v>85</v>
      </c>
      <c r="T69" s="17">
        <v>82.4</v>
      </c>
      <c r="U69" s="17">
        <v>77</v>
      </c>
      <c r="V69" s="17">
        <v>7.6</v>
      </c>
      <c r="W69" s="17">
        <v>2.7</v>
      </c>
      <c r="X69" s="17">
        <v>0.3</v>
      </c>
      <c r="Y69" s="17">
        <v>13.45</v>
      </c>
      <c r="Z69" s="17">
        <v>14.06</v>
      </c>
    </row>
    <row r="70" spans="1:26" ht="13.5" x14ac:dyDescent="0.25">
      <c r="A70" s="7" t="s">
        <v>60</v>
      </c>
      <c r="B70" s="6" t="s">
        <v>45</v>
      </c>
      <c r="C70" s="16">
        <v>0.2</v>
      </c>
      <c r="D70" s="16">
        <v>18</v>
      </c>
      <c r="E70" s="16">
        <v>2.1</v>
      </c>
      <c r="F70" s="16">
        <v>24104</v>
      </c>
      <c r="G70" s="16">
        <v>27378</v>
      </c>
      <c r="H70" s="16">
        <v>60</v>
      </c>
      <c r="I70" s="16">
        <v>6.9</v>
      </c>
      <c r="J70" s="16">
        <v>8.52</v>
      </c>
      <c r="K70" s="16">
        <v>50109</v>
      </c>
      <c r="L70" s="16">
        <v>96</v>
      </c>
      <c r="M70" s="16">
        <v>73</v>
      </c>
      <c r="N70" s="16">
        <v>497</v>
      </c>
      <c r="O70" s="16">
        <v>17.899999999999999</v>
      </c>
      <c r="P70" s="16">
        <v>12</v>
      </c>
      <c r="Q70" s="16">
        <v>84</v>
      </c>
      <c r="R70" s="16">
        <v>9</v>
      </c>
      <c r="S70" s="16">
        <v>70</v>
      </c>
      <c r="T70" s="16">
        <v>80.599999999999994</v>
      </c>
      <c r="U70" s="16">
        <v>83</v>
      </c>
      <c r="V70" s="16">
        <v>7</v>
      </c>
      <c r="W70" s="16">
        <v>2.6</v>
      </c>
      <c r="X70" s="16">
        <v>1.2</v>
      </c>
      <c r="Y70" s="16">
        <v>3.94</v>
      </c>
      <c r="Z70" s="16">
        <v>15.18</v>
      </c>
    </row>
    <row r="71" spans="1:26" ht="13.5" x14ac:dyDescent="0.25">
      <c r="A71" s="10" t="s">
        <v>61</v>
      </c>
      <c r="B71" s="6" t="s">
        <v>45</v>
      </c>
      <c r="C71" s="17">
        <v>3.8</v>
      </c>
      <c r="D71" s="17">
        <v>21</v>
      </c>
      <c r="E71" s="17">
        <v>1.1000000000000001</v>
      </c>
      <c r="F71" s="17">
        <v>19120</v>
      </c>
      <c r="G71" s="17">
        <v>49240</v>
      </c>
      <c r="H71" s="17">
        <v>61</v>
      </c>
      <c r="I71" s="17">
        <v>10.5</v>
      </c>
      <c r="J71" s="17">
        <v>1.1299999999999999</v>
      </c>
      <c r="K71" s="17">
        <v>28629</v>
      </c>
      <c r="L71" s="17">
        <v>89</v>
      </c>
      <c r="M71" s="17">
        <v>82</v>
      </c>
      <c r="N71" s="17">
        <v>459</v>
      </c>
      <c r="O71" s="17">
        <v>15.8</v>
      </c>
      <c r="P71" s="17">
        <v>23</v>
      </c>
      <c r="Q71" s="17">
        <v>66</v>
      </c>
      <c r="R71" s="17">
        <v>2.5</v>
      </c>
      <c r="S71" s="17">
        <v>65</v>
      </c>
      <c r="T71" s="17">
        <v>81.8</v>
      </c>
      <c r="U71" s="17">
        <v>82</v>
      </c>
      <c r="V71" s="17">
        <v>7.1</v>
      </c>
      <c r="W71" s="17">
        <v>6.5</v>
      </c>
      <c r="X71" s="17">
        <v>2.1</v>
      </c>
      <c r="Y71" s="17">
        <v>17.579999999999998</v>
      </c>
      <c r="Z71" s="17">
        <v>13.81</v>
      </c>
    </row>
    <row r="72" spans="1:26" ht="13.5" x14ac:dyDescent="0.25">
      <c r="A72" s="7" t="s">
        <v>62</v>
      </c>
      <c r="B72" s="6" t="s">
        <v>45</v>
      </c>
      <c r="C72" s="16">
        <v>0.4</v>
      </c>
      <c r="D72" s="16">
        <v>22</v>
      </c>
      <c r="E72" s="16">
        <v>1.4</v>
      </c>
      <c r="F72" s="16">
        <v>24216</v>
      </c>
      <c r="G72" s="16">
        <v>55255</v>
      </c>
      <c r="H72" s="16">
        <v>57</v>
      </c>
      <c r="I72" s="16">
        <v>6.9</v>
      </c>
      <c r="J72" s="16">
        <v>4.3600000000000003</v>
      </c>
      <c r="K72" s="16">
        <v>33947</v>
      </c>
      <c r="L72" s="16">
        <v>86</v>
      </c>
      <c r="M72" s="16">
        <v>55</v>
      </c>
      <c r="N72" s="16">
        <v>486</v>
      </c>
      <c r="O72" s="16">
        <v>17.100000000000001</v>
      </c>
      <c r="P72" s="16">
        <v>21</v>
      </c>
      <c r="Q72" s="16">
        <v>71</v>
      </c>
      <c r="R72" s="16">
        <v>5</v>
      </c>
      <c r="S72" s="16">
        <v>81</v>
      </c>
      <c r="T72" s="16">
        <v>82.7</v>
      </c>
      <c r="U72" s="16">
        <v>64</v>
      </c>
      <c r="V72" s="16">
        <v>5.8</v>
      </c>
      <c r="W72" s="16">
        <v>4.7</v>
      </c>
      <c r="X72" s="16">
        <v>0.9</v>
      </c>
      <c r="Y72" s="16">
        <v>4.07</v>
      </c>
      <c r="Z72" s="16">
        <v>14.89</v>
      </c>
    </row>
    <row r="73" spans="1:26" ht="13.5" x14ac:dyDescent="0.25">
      <c r="A73" s="7" t="s">
        <v>63</v>
      </c>
      <c r="B73" s="6" t="s">
        <v>45</v>
      </c>
      <c r="C73" s="17">
        <v>6.4</v>
      </c>
      <c r="D73" s="17">
        <v>22</v>
      </c>
      <c r="E73" s="17">
        <v>1.8</v>
      </c>
      <c r="F73" s="17">
        <v>24147</v>
      </c>
      <c r="G73" s="17">
        <v>74966</v>
      </c>
      <c r="H73" s="17">
        <v>70</v>
      </c>
      <c r="I73" s="17">
        <v>10.5</v>
      </c>
      <c r="J73" s="17">
        <v>1.78</v>
      </c>
      <c r="K73" s="17">
        <v>35143</v>
      </c>
      <c r="L73" s="17">
        <v>90</v>
      </c>
      <c r="M73" s="17">
        <v>92</v>
      </c>
      <c r="N73" s="17">
        <v>529</v>
      </c>
      <c r="O73" s="17">
        <v>18.7</v>
      </c>
      <c r="P73" s="17">
        <v>25</v>
      </c>
      <c r="Q73" s="17">
        <v>86</v>
      </c>
      <c r="R73" s="17">
        <v>7.3</v>
      </c>
      <c r="S73" s="17">
        <v>69</v>
      </c>
      <c r="T73" s="17">
        <v>82.7</v>
      </c>
      <c r="U73" s="17">
        <v>30</v>
      </c>
      <c r="V73" s="17">
        <v>6</v>
      </c>
      <c r="W73" s="17">
        <v>1.4</v>
      </c>
      <c r="X73" s="17">
        <v>0.4</v>
      </c>
      <c r="Y73" s="17">
        <v>31.7</v>
      </c>
      <c r="Z73" s="17">
        <v>13.96</v>
      </c>
    </row>
    <row r="74" spans="1:26" ht="13.5" x14ac:dyDescent="0.25">
      <c r="A74" s="7" t="s">
        <v>64</v>
      </c>
      <c r="B74" s="6" t="s">
        <v>45</v>
      </c>
      <c r="C74" s="16">
        <v>4.2</v>
      </c>
      <c r="D74" s="16">
        <v>16</v>
      </c>
      <c r="E74" s="16">
        <v>1.4</v>
      </c>
      <c r="F74" s="16">
        <v>17337</v>
      </c>
      <c r="G74" s="16">
        <v>26036</v>
      </c>
      <c r="H74" s="16">
        <v>64</v>
      </c>
      <c r="I74" s="16">
        <v>24.3</v>
      </c>
      <c r="J74" s="16">
        <v>0.01</v>
      </c>
      <c r="K74" s="16">
        <v>35406</v>
      </c>
      <c r="L74" s="16">
        <v>77</v>
      </c>
      <c r="M74" s="16">
        <v>80</v>
      </c>
      <c r="N74" s="16">
        <v>541</v>
      </c>
      <c r="O74" s="16">
        <v>17.7</v>
      </c>
      <c r="P74" s="16">
        <v>33</v>
      </c>
      <c r="Q74" s="16">
        <v>78</v>
      </c>
      <c r="R74" s="16">
        <v>10.4</v>
      </c>
      <c r="S74" s="16">
        <v>76</v>
      </c>
      <c r="T74" s="16">
        <v>81.099999999999994</v>
      </c>
      <c r="U74" s="16">
        <v>37</v>
      </c>
      <c r="V74" s="16">
        <v>6</v>
      </c>
      <c r="W74" s="16">
        <v>2.1</v>
      </c>
      <c r="X74" s="16">
        <v>2.6</v>
      </c>
      <c r="Y74" s="16">
        <v>27.66</v>
      </c>
      <c r="Z74" s="16">
        <v>14.63</v>
      </c>
    </row>
    <row r="75" spans="1:26" ht="13.5" x14ac:dyDescent="0.25">
      <c r="A75" s="7" t="s">
        <v>65</v>
      </c>
      <c r="B75" s="6" t="s">
        <v>45</v>
      </c>
      <c r="C75" s="17">
        <v>0.1</v>
      </c>
      <c r="D75" s="17">
        <v>23</v>
      </c>
      <c r="E75" s="17">
        <v>1.9</v>
      </c>
      <c r="F75" s="17">
        <v>35517</v>
      </c>
      <c r="G75" s="17">
        <v>66917</v>
      </c>
      <c r="H75" s="17">
        <v>65</v>
      </c>
      <c r="I75" s="17">
        <v>5.4</v>
      </c>
      <c r="J75" s="17">
        <v>1.41</v>
      </c>
      <c r="K75" s="17">
        <v>52847</v>
      </c>
      <c r="L75" s="17">
        <v>91</v>
      </c>
      <c r="M75" s="17">
        <v>78</v>
      </c>
      <c r="N75" s="17">
        <v>482</v>
      </c>
      <c r="O75" s="17">
        <v>14.9</v>
      </c>
      <c r="P75" s="17">
        <v>13</v>
      </c>
      <c r="Q75" s="17">
        <v>87</v>
      </c>
      <c r="R75" s="17">
        <v>6</v>
      </c>
      <c r="S75" s="17">
        <v>91</v>
      </c>
      <c r="T75" s="17">
        <v>81.099999999999994</v>
      </c>
      <c r="U75" s="17">
        <v>72</v>
      </c>
      <c r="V75" s="17">
        <v>7</v>
      </c>
      <c r="W75" s="17">
        <v>4.3</v>
      </c>
      <c r="X75" s="17">
        <v>2.5</v>
      </c>
      <c r="Y75" s="17">
        <v>2.62</v>
      </c>
      <c r="Z75" s="17">
        <v>15.05</v>
      </c>
    </row>
    <row r="76" spans="1:26" ht="13.5" x14ac:dyDescent="0.25">
      <c r="A76" s="7" t="s">
        <v>66</v>
      </c>
      <c r="B76" s="6" t="s">
        <v>45</v>
      </c>
      <c r="C76" s="16">
        <v>4.2</v>
      </c>
      <c r="D76" s="16">
        <v>18</v>
      </c>
      <c r="E76" s="16">
        <v>1</v>
      </c>
      <c r="F76" s="16">
        <v>12732</v>
      </c>
      <c r="G76" s="16">
        <v>9946</v>
      </c>
      <c r="H76" s="16">
        <v>60</v>
      </c>
      <c r="I76" s="16">
        <v>21.4</v>
      </c>
      <c r="J76" s="16">
        <v>0.11</v>
      </c>
      <c r="K76" s="16">
        <v>9885</v>
      </c>
      <c r="L76" s="16">
        <v>76</v>
      </c>
      <c r="M76" s="16">
        <v>36</v>
      </c>
      <c r="N76" s="16">
        <v>420</v>
      </c>
      <c r="O76" s="16">
        <v>14.9</v>
      </c>
      <c r="P76" s="16">
        <v>33</v>
      </c>
      <c r="Q76" s="16">
        <v>78</v>
      </c>
      <c r="R76" s="16">
        <v>9</v>
      </c>
      <c r="S76" s="16">
        <v>63</v>
      </c>
      <c r="T76" s="16">
        <v>74.2</v>
      </c>
      <c r="U76" s="16">
        <v>66</v>
      </c>
      <c r="V76" s="16">
        <v>7.3</v>
      </c>
      <c r="W76" s="16">
        <v>13.1</v>
      </c>
      <c r="X76" s="16">
        <v>23.7</v>
      </c>
      <c r="Y76" s="16">
        <v>28.63</v>
      </c>
      <c r="Z76" s="16">
        <v>12.66</v>
      </c>
    </row>
    <row r="77" spans="1:26" ht="13.5" x14ac:dyDescent="0.25">
      <c r="A77" s="7" t="s">
        <v>67</v>
      </c>
      <c r="B77" s="6" t="s">
        <v>45</v>
      </c>
      <c r="C77" s="17">
        <v>0</v>
      </c>
      <c r="D77" s="17">
        <v>20</v>
      </c>
      <c r="E77" s="17">
        <v>2</v>
      </c>
      <c r="F77" s="17">
        <v>25493</v>
      </c>
      <c r="G77" s="17">
        <v>66869</v>
      </c>
      <c r="H77" s="17">
        <v>75</v>
      </c>
      <c r="I77" s="17">
        <v>8.8000000000000007</v>
      </c>
      <c r="J77" s="17">
        <v>1.49</v>
      </c>
      <c r="K77" s="17">
        <v>44321</v>
      </c>
      <c r="L77" s="17">
        <v>94</v>
      </c>
      <c r="M77" s="17">
        <v>73</v>
      </c>
      <c r="N77" s="17">
        <v>519</v>
      </c>
      <c r="O77" s="17">
        <v>17.8</v>
      </c>
      <c r="P77" s="17">
        <v>30</v>
      </c>
      <c r="Q77" s="17">
        <v>90</v>
      </c>
      <c r="R77" s="17">
        <v>6.1</v>
      </c>
      <c r="S77" s="17">
        <v>75</v>
      </c>
      <c r="T77" s="17">
        <v>81.3</v>
      </c>
      <c r="U77" s="17">
        <v>76</v>
      </c>
      <c r="V77" s="17">
        <v>7.5</v>
      </c>
      <c r="W77" s="17">
        <v>4.9000000000000004</v>
      </c>
      <c r="X77" s="17">
        <v>1.1000000000000001</v>
      </c>
      <c r="Y77" s="17">
        <v>0.66</v>
      </c>
      <c r="Z77" s="17">
        <v>15.66</v>
      </c>
    </row>
    <row r="78" spans="1:26" ht="13.5" x14ac:dyDescent="0.25">
      <c r="A78" s="7" t="s">
        <v>68</v>
      </c>
      <c r="B78" s="6" t="s">
        <v>45</v>
      </c>
      <c r="C78" s="16">
        <v>0.2</v>
      </c>
      <c r="D78" s="16">
        <v>26</v>
      </c>
      <c r="E78" s="16">
        <v>2.2999999999999998</v>
      </c>
      <c r="F78" s="16">
        <v>21892</v>
      </c>
      <c r="G78" s="16">
        <v>33421</v>
      </c>
      <c r="H78" s="16">
        <v>73</v>
      </c>
      <c r="I78" s="16">
        <v>10.5</v>
      </c>
      <c r="J78" s="16">
        <v>0.59</v>
      </c>
      <c r="K78" s="16">
        <v>30420</v>
      </c>
      <c r="L78" s="16">
        <v>93</v>
      </c>
      <c r="M78" s="16">
        <v>73</v>
      </c>
      <c r="N78" s="16">
        <v>524</v>
      </c>
      <c r="O78" s="16">
        <v>18.2</v>
      </c>
      <c r="P78" s="16">
        <v>12</v>
      </c>
      <c r="Q78" s="16">
        <v>88</v>
      </c>
      <c r="R78" s="16">
        <v>10.3</v>
      </c>
      <c r="S78" s="16">
        <v>74</v>
      </c>
      <c r="T78" s="16">
        <v>81.2</v>
      </c>
      <c r="U78" s="16">
        <v>89</v>
      </c>
      <c r="V78" s="16">
        <v>7.2</v>
      </c>
      <c r="W78" s="16">
        <v>2.2000000000000002</v>
      </c>
      <c r="X78" s="16">
        <v>0.9</v>
      </c>
      <c r="Y78" s="16">
        <v>13.02</v>
      </c>
      <c r="Z78" s="16">
        <v>14.87</v>
      </c>
    </row>
    <row r="79" spans="1:26" ht="13.5" x14ac:dyDescent="0.25">
      <c r="A79" s="7" t="s">
        <v>69</v>
      </c>
      <c r="B79" s="6" t="s">
        <v>45</v>
      </c>
      <c r="C79" s="17">
        <v>0.3</v>
      </c>
      <c r="D79" s="17">
        <v>18</v>
      </c>
      <c r="E79" s="17">
        <v>2</v>
      </c>
      <c r="F79" s="17">
        <v>31459</v>
      </c>
      <c r="G79" s="17">
        <v>6905</v>
      </c>
      <c r="H79" s="17">
        <v>75</v>
      </c>
      <c r="I79" s="17">
        <v>7.9</v>
      </c>
      <c r="J79" s="17">
        <v>0.38</v>
      </c>
      <c r="K79" s="17">
        <v>43990</v>
      </c>
      <c r="L79" s="17">
        <v>93</v>
      </c>
      <c r="M79" s="17">
        <v>81</v>
      </c>
      <c r="N79" s="17">
        <v>500</v>
      </c>
      <c r="O79" s="17">
        <v>17.899999999999999</v>
      </c>
      <c r="P79" s="17">
        <v>15</v>
      </c>
      <c r="Q79" s="17">
        <v>96</v>
      </c>
      <c r="R79" s="17">
        <v>8.1</v>
      </c>
      <c r="S79" s="17">
        <v>76</v>
      </c>
      <c r="T79" s="17">
        <v>81.400000000000006</v>
      </c>
      <c r="U79" s="17">
        <v>73</v>
      </c>
      <c r="V79" s="17">
        <v>7.7</v>
      </c>
      <c r="W79" s="17">
        <v>3.3</v>
      </c>
      <c r="X79" s="17">
        <v>0.6</v>
      </c>
      <c r="Y79" s="17">
        <v>2.83</v>
      </c>
      <c r="Z79" s="17">
        <v>15.56</v>
      </c>
    </row>
    <row r="80" spans="1:26" ht="13.5" x14ac:dyDescent="0.25">
      <c r="A80" s="7" t="s">
        <v>70</v>
      </c>
      <c r="B80" s="6" t="s">
        <v>45</v>
      </c>
      <c r="C80" s="16">
        <v>4</v>
      </c>
      <c r="D80" s="16">
        <v>24</v>
      </c>
      <c r="E80" s="16">
        <v>1</v>
      </c>
      <c r="F80" s="16">
        <v>15371</v>
      </c>
      <c r="G80" s="16">
        <v>9222</v>
      </c>
      <c r="H80" s="16">
        <v>60</v>
      </c>
      <c r="I80" s="16">
        <v>8.1</v>
      </c>
      <c r="J80" s="16">
        <v>3.05</v>
      </c>
      <c r="K80" s="16">
        <v>19806</v>
      </c>
      <c r="L80" s="16">
        <v>91</v>
      </c>
      <c r="M80" s="16">
        <v>89</v>
      </c>
      <c r="N80" s="16">
        <v>501</v>
      </c>
      <c r="O80" s="16">
        <v>18.2</v>
      </c>
      <c r="P80" s="16">
        <v>34</v>
      </c>
      <c r="Q80" s="16">
        <v>79</v>
      </c>
      <c r="R80" s="16">
        <v>10.8</v>
      </c>
      <c r="S80" s="16">
        <v>55</v>
      </c>
      <c r="T80" s="16">
        <v>76.900000000000006</v>
      </c>
      <c r="U80" s="16">
        <v>57</v>
      </c>
      <c r="V80" s="16">
        <v>5.9</v>
      </c>
      <c r="W80" s="16">
        <v>1.8</v>
      </c>
      <c r="X80" s="16">
        <v>1.1000000000000001</v>
      </c>
      <c r="Y80" s="16">
        <v>7.24</v>
      </c>
      <c r="Z80" s="16">
        <v>14.2</v>
      </c>
    </row>
    <row r="81" spans="1:26" ht="13.5" x14ac:dyDescent="0.25">
      <c r="A81" s="7" t="s">
        <v>71</v>
      </c>
      <c r="B81" s="6" t="s">
        <v>45</v>
      </c>
      <c r="C81" s="17">
        <v>1.2</v>
      </c>
      <c r="D81" s="17">
        <v>17</v>
      </c>
      <c r="E81" s="17">
        <v>1.6</v>
      </c>
      <c r="F81" s="17">
        <v>19366</v>
      </c>
      <c r="G81" s="17">
        <v>28408</v>
      </c>
      <c r="H81" s="17">
        <v>64</v>
      </c>
      <c r="I81" s="17">
        <v>8.6999999999999993</v>
      </c>
      <c r="J81" s="17">
        <v>6.14</v>
      </c>
      <c r="K81" s="17">
        <v>24384</v>
      </c>
      <c r="L81" s="17">
        <v>85</v>
      </c>
      <c r="M81" s="17">
        <v>32</v>
      </c>
      <c r="N81" s="17">
        <v>490</v>
      </c>
      <c r="O81" s="17">
        <v>18</v>
      </c>
      <c r="P81" s="17">
        <v>20</v>
      </c>
      <c r="Q81" s="17">
        <v>86</v>
      </c>
      <c r="R81" s="17">
        <v>6.5</v>
      </c>
      <c r="S81" s="17">
        <v>58</v>
      </c>
      <c r="T81" s="17">
        <v>80.8</v>
      </c>
      <c r="U81" s="17">
        <v>49</v>
      </c>
      <c r="V81" s="17">
        <v>5</v>
      </c>
      <c r="W81" s="17">
        <v>5.8</v>
      </c>
      <c r="X81" s="17">
        <v>1.2</v>
      </c>
      <c r="Y81" s="17">
        <v>8.5</v>
      </c>
      <c r="Z81" s="17">
        <v>14.71</v>
      </c>
    </row>
    <row r="82" spans="1:26" ht="13.5" x14ac:dyDescent="0.25">
      <c r="A82" s="7" t="s">
        <v>72</v>
      </c>
      <c r="B82" s="6" t="s">
        <v>45</v>
      </c>
      <c r="C82" s="16">
        <v>1.4</v>
      </c>
      <c r="D82" s="16">
        <v>25</v>
      </c>
      <c r="E82" s="16">
        <v>1.2</v>
      </c>
      <c r="F82" s="16">
        <v>16682</v>
      </c>
      <c r="G82" s="16">
        <v>7798</v>
      </c>
      <c r="H82" s="16">
        <v>59</v>
      </c>
      <c r="I82" s="16">
        <v>5</v>
      </c>
      <c r="J82" s="16">
        <v>8.65</v>
      </c>
      <c r="K82" s="16">
        <v>19335</v>
      </c>
      <c r="L82" s="16">
        <v>89</v>
      </c>
      <c r="M82" s="16">
        <v>91</v>
      </c>
      <c r="N82" s="16">
        <v>488</v>
      </c>
      <c r="O82" s="16">
        <v>16.399999999999999</v>
      </c>
      <c r="P82" s="16">
        <v>12</v>
      </c>
      <c r="Q82" s="16">
        <v>81</v>
      </c>
      <c r="R82" s="16">
        <v>6.6</v>
      </c>
      <c r="S82" s="16">
        <v>59</v>
      </c>
      <c r="T82" s="16">
        <v>76.099999999999994</v>
      </c>
      <c r="U82" s="16">
        <v>62</v>
      </c>
      <c r="V82" s="16">
        <v>5.9</v>
      </c>
      <c r="W82" s="16">
        <v>3</v>
      </c>
      <c r="X82" s="16">
        <v>1.5</v>
      </c>
      <c r="Y82" s="16">
        <v>6.38</v>
      </c>
      <c r="Z82" s="16">
        <v>14.78</v>
      </c>
    </row>
    <row r="83" spans="1:26" ht="13.5" x14ac:dyDescent="0.25">
      <c r="A83" s="7" t="s">
        <v>73</v>
      </c>
      <c r="B83" s="6" t="s">
        <v>45</v>
      </c>
      <c r="C83" s="17">
        <v>0.5</v>
      </c>
      <c r="D83" s="17">
        <v>20</v>
      </c>
      <c r="E83" s="17">
        <v>1.4</v>
      </c>
      <c r="F83" s="17">
        <v>19119</v>
      </c>
      <c r="G83" s="17">
        <v>18065</v>
      </c>
      <c r="H83" s="17">
        <v>64</v>
      </c>
      <c r="I83" s="17">
        <v>7.7</v>
      </c>
      <c r="J83" s="17">
        <v>3.61</v>
      </c>
      <c r="K83" s="17">
        <v>32480</v>
      </c>
      <c r="L83" s="17">
        <v>92</v>
      </c>
      <c r="M83" s="17">
        <v>83</v>
      </c>
      <c r="N83" s="17">
        <v>499</v>
      </c>
      <c r="O83" s="17">
        <v>18.399999999999999</v>
      </c>
      <c r="P83" s="17">
        <v>26</v>
      </c>
      <c r="Q83" s="17">
        <v>87</v>
      </c>
      <c r="R83" s="17">
        <v>10.3</v>
      </c>
      <c r="S83" s="17">
        <v>66</v>
      </c>
      <c r="T83" s="17">
        <v>80.099999999999994</v>
      </c>
      <c r="U83" s="17">
        <v>60</v>
      </c>
      <c r="V83" s="17">
        <v>6.1</v>
      </c>
      <c r="W83" s="17">
        <v>3.9</v>
      </c>
      <c r="X83" s="17">
        <v>0.7</v>
      </c>
      <c r="Y83" s="17">
        <v>5.55</v>
      </c>
      <c r="Z83" s="17">
        <v>14.62</v>
      </c>
    </row>
    <row r="84" spans="1:26" ht="13.5" x14ac:dyDescent="0.25">
      <c r="A84" s="7" t="s">
        <v>74</v>
      </c>
      <c r="B84" s="6" t="s">
        <v>45</v>
      </c>
      <c r="C84" s="16">
        <v>0</v>
      </c>
      <c r="D84" s="16">
        <v>20</v>
      </c>
      <c r="E84" s="16">
        <v>1.8</v>
      </c>
      <c r="F84" s="16">
        <v>22847</v>
      </c>
      <c r="G84" s="16">
        <v>21636</v>
      </c>
      <c r="H84" s="16">
        <v>58</v>
      </c>
      <c r="I84" s="16">
        <v>10.9</v>
      </c>
      <c r="J84" s="16">
        <v>8.99</v>
      </c>
      <c r="K84" s="16">
        <v>34769</v>
      </c>
      <c r="L84" s="16">
        <v>93</v>
      </c>
      <c r="M84" s="16">
        <v>53</v>
      </c>
      <c r="N84" s="16">
        <v>484</v>
      </c>
      <c r="O84" s="16">
        <v>17.3</v>
      </c>
      <c r="P84" s="16">
        <v>25</v>
      </c>
      <c r="Q84" s="16">
        <v>79</v>
      </c>
      <c r="R84" s="16">
        <v>7.3</v>
      </c>
      <c r="S84" s="16">
        <v>69</v>
      </c>
      <c r="T84" s="16">
        <v>82.4</v>
      </c>
      <c r="U84" s="16">
        <v>75</v>
      </c>
      <c r="V84" s="16">
        <v>6.3</v>
      </c>
      <c r="W84" s="16">
        <v>4.2</v>
      </c>
      <c r="X84" s="16">
        <v>0.8</v>
      </c>
      <c r="Y84" s="16">
        <v>6.34</v>
      </c>
      <c r="Z84" s="16">
        <v>15.85</v>
      </c>
    </row>
    <row r="85" spans="1:26" ht="13.5" x14ac:dyDescent="0.25">
      <c r="A85" s="7" t="s">
        <v>75</v>
      </c>
      <c r="B85" s="6" t="s">
        <v>45</v>
      </c>
      <c r="C85" s="17">
        <v>0</v>
      </c>
      <c r="D85" s="17">
        <v>21</v>
      </c>
      <c r="E85" s="17">
        <v>1.7</v>
      </c>
      <c r="F85" s="17">
        <v>26242</v>
      </c>
      <c r="G85" s="17">
        <v>44889</v>
      </c>
      <c r="H85" s="17">
        <v>74</v>
      </c>
      <c r="I85" s="17">
        <v>13.9</v>
      </c>
      <c r="J85" s="17">
        <v>1.29</v>
      </c>
      <c r="K85" s="17">
        <v>37094</v>
      </c>
      <c r="L85" s="17">
        <v>92</v>
      </c>
      <c r="M85" s="17">
        <v>87</v>
      </c>
      <c r="N85" s="17">
        <v>496</v>
      </c>
      <c r="O85" s="17">
        <v>19.2</v>
      </c>
      <c r="P85" s="17">
        <v>10</v>
      </c>
      <c r="Q85" s="17">
        <v>95</v>
      </c>
      <c r="R85" s="17">
        <v>10.9</v>
      </c>
      <c r="S85" s="17">
        <v>85</v>
      </c>
      <c r="T85" s="17">
        <v>81.900000000000006</v>
      </c>
      <c r="U85" s="17">
        <v>80</v>
      </c>
      <c r="V85" s="17">
        <v>7.6</v>
      </c>
      <c r="W85" s="17">
        <v>5.0999999999999996</v>
      </c>
      <c r="X85" s="17">
        <v>1</v>
      </c>
      <c r="Y85" s="17">
        <v>1.23</v>
      </c>
      <c r="Z85" s="17">
        <v>15.11</v>
      </c>
    </row>
    <row r="86" spans="1:26" ht="13.5" x14ac:dyDescent="0.25">
      <c r="A86" s="7" t="s">
        <v>76</v>
      </c>
      <c r="B86" s="6" t="s">
        <v>45</v>
      </c>
      <c r="C86" s="16">
        <v>0.1</v>
      </c>
      <c r="D86" s="16">
        <v>23</v>
      </c>
      <c r="E86" s="16">
        <v>1.8</v>
      </c>
      <c r="F86" s="16">
        <v>30060</v>
      </c>
      <c r="G86" s="16">
        <v>99209</v>
      </c>
      <c r="H86" s="16">
        <v>79</v>
      </c>
      <c r="I86" s="16">
        <v>8.4</v>
      </c>
      <c r="J86" s="16">
        <v>1.57</v>
      </c>
      <c r="K86" s="16">
        <v>50323</v>
      </c>
      <c r="L86" s="16">
        <v>94</v>
      </c>
      <c r="M86" s="16">
        <v>86</v>
      </c>
      <c r="N86" s="16">
        <v>517</v>
      </c>
      <c r="O86" s="16">
        <v>17.2</v>
      </c>
      <c r="P86" s="16">
        <v>22</v>
      </c>
      <c r="Q86" s="16">
        <v>95</v>
      </c>
      <c r="R86" s="16">
        <v>8.4</v>
      </c>
      <c r="S86" s="16">
        <v>49</v>
      </c>
      <c r="T86" s="16">
        <v>82.8</v>
      </c>
      <c r="U86" s="16">
        <v>81</v>
      </c>
      <c r="V86" s="16">
        <v>7.8</v>
      </c>
      <c r="W86" s="16">
        <v>4.2</v>
      </c>
      <c r="X86" s="16">
        <v>0.7</v>
      </c>
      <c r="Y86" s="16">
        <v>5.87</v>
      </c>
      <c r="Z86" s="16">
        <v>14.78</v>
      </c>
    </row>
    <row r="87" spans="1:26" ht="13.5" x14ac:dyDescent="0.25">
      <c r="A87" s="7" t="s">
        <v>77</v>
      </c>
      <c r="B87" s="6" t="s">
        <v>45</v>
      </c>
      <c r="C87" s="17">
        <v>12.7</v>
      </c>
      <c r="D87" s="17">
        <v>21</v>
      </c>
      <c r="E87" s="17">
        <v>0.9</v>
      </c>
      <c r="F87" s="17">
        <v>13044</v>
      </c>
      <c r="G87" s="17">
        <v>10524</v>
      </c>
      <c r="H87" s="17">
        <v>48</v>
      </c>
      <c r="I87" s="17">
        <v>25.8</v>
      </c>
      <c r="J87" s="17">
        <v>2.59</v>
      </c>
      <c r="K87" s="17">
        <v>19032</v>
      </c>
      <c r="L87" s="17">
        <v>73</v>
      </c>
      <c r="M87" s="17">
        <v>31</v>
      </c>
      <c r="N87" s="17">
        <v>455</v>
      </c>
      <c r="O87" s="17">
        <v>15.2</v>
      </c>
      <c r="P87" s="17">
        <v>37</v>
      </c>
      <c r="Q87" s="17">
        <v>61</v>
      </c>
      <c r="R87" s="17">
        <v>5.5</v>
      </c>
      <c r="S87" s="17">
        <v>88</v>
      </c>
      <c r="T87" s="17">
        <v>74.599999999999994</v>
      </c>
      <c r="U87" s="17">
        <v>67</v>
      </c>
      <c r="V87" s="17">
        <v>5.3</v>
      </c>
      <c r="W87" s="17">
        <v>5.0999999999999996</v>
      </c>
      <c r="X87" s="17">
        <v>3.3</v>
      </c>
      <c r="Y87" s="17">
        <v>46.13</v>
      </c>
      <c r="Z87" s="17">
        <v>11.73</v>
      </c>
    </row>
    <row r="88" spans="1:26" ht="13.5" x14ac:dyDescent="0.25">
      <c r="A88" s="7" t="s">
        <v>78</v>
      </c>
      <c r="B88" s="6" t="s">
        <v>45</v>
      </c>
      <c r="C88" s="16">
        <v>0.1</v>
      </c>
      <c r="D88" s="16">
        <v>22</v>
      </c>
      <c r="E88" s="16">
        <v>1.8</v>
      </c>
      <c r="F88" s="16">
        <v>26904</v>
      </c>
      <c r="G88" s="16">
        <v>62965</v>
      </c>
      <c r="H88" s="16">
        <v>70</v>
      </c>
      <c r="I88" s="16">
        <v>6.8</v>
      </c>
      <c r="J88" s="16">
        <v>2.62</v>
      </c>
      <c r="K88" s="16">
        <v>44743</v>
      </c>
      <c r="L88" s="16">
        <v>95</v>
      </c>
      <c r="M88" s="16">
        <v>75</v>
      </c>
      <c r="N88" s="16">
        <v>500</v>
      </c>
      <c r="O88" s="16">
        <v>16.600000000000001</v>
      </c>
      <c r="P88" s="16">
        <v>13</v>
      </c>
      <c r="Q88" s="16">
        <v>97</v>
      </c>
      <c r="R88" s="16">
        <v>11.5</v>
      </c>
      <c r="S88" s="16">
        <v>66</v>
      </c>
      <c r="T88" s="16">
        <v>81.099999999999994</v>
      </c>
      <c r="U88" s="16">
        <v>77</v>
      </c>
      <c r="V88" s="16">
        <v>6.8</v>
      </c>
      <c r="W88" s="16">
        <v>1.9</v>
      </c>
      <c r="X88" s="16">
        <v>1.2</v>
      </c>
      <c r="Y88" s="16">
        <v>12.06</v>
      </c>
      <c r="Z88" s="16">
        <v>14.83</v>
      </c>
    </row>
    <row r="89" spans="1:26" ht="13.5" x14ac:dyDescent="0.25">
      <c r="A89" s="7" t="s">
        <v>79</v>
      </c>
      <c r="B89" s="6" t="s">
        <v>45</v>
      </c>
      <c r="C89" s="17">
        <v>0</v>
      </c>
      <c r="D89" s="17">
        <v>19</v>
      </c>
      <c r="E89" s="17">
        <v>2.2999999999999998</v>
      </c>
      <c r="F89" s="17">
        <v>38001</v>
      </c>
      <c r="G89" s="17">
        <v>115918</v>
      </c>
      <c r="H89" s="17">
        <v>67</v>
      </c>
      <c r="I89" s="17">
        <v>11.4</v>
      </c>
      <c r="J89" s="17">
        <v>2.8</v>
      </c>
      <c r="K89" s="17">
        <v>54450</v>
      </c>
      <c r="L89" s="17">
        <v>90</v>
      </c>
      <c r="M89" s="17">
        <v>89</v>
      </c>
      <c r="N89" s="17">
        <v>496</v>
      </c>
      <c r="O89" s="17">
        <v>17.100000000000001</v>
      </c>
      <c r="P89" s="17">
        <v>18</v>
      </c>
      <c r="Q89" s="17">
        <v>87</v>
      </c>
      <c r="R89" s="17">
        <v>8.3000000000000007</v>
      </c>
      <c r="S89" s="17">
        <v>70</v>
      </c>
      <c r="T89" s="17">
        <v>78.7</v>
      </c>
      <c r="U89" s="17">
        <v>90</v>
      </c>
      <c r="V89" s="17">
        <v>7</v>
      </c>
      <c r="W89" s="17">
        <v>1.5</v>
      </c>
      <c r="X89" s="17">
        <v>4.8</v>
      </c>
      <c r="Y89" s="17">
        <v>11.13</v>
      </c>
      <c r="Z89" s="17">
        <v>14.27</v>
      </c>
    </row>
    <row r="90" spans="1:26" ht="13.5" x14ac:dyDescent="0.25">
      <c r="A90" s="7" t="s">
        <v>81</v>
      </c>
      <c r="B90" s="6" t="s">
        <v>45</v>
      </c>
      <c r="C90" s="17">
        <v>6.7</v>
      </c>
      <c r="D90" s="17">
        <v>21</v>
      </c>
      <c r="E90" s="17">
        <v>1.4</v>
      </c>
      <c r="F90" s="17">
        <v>10225</v>
      </c>
      <c r="G90" s="17">
        <v>5861</v>
      </c>
      <c r="H90" s="17">
        <v>68</v>
      </c>
      <c r="I90" s="17">
        <v>14</v>
      </c>
      <c r="J90" s="17">
        <v>3.02</v>
      </c>
      <c r="K90" s="17">
        <v>10905</v>
      </c>
      <c r="L90" s="17">
        <v>88</v>
      </c>
      <c r="M90" s="17">
        <v>41</v>
      </c>
      <c r="N90" s="17">
        <v>401</v>
      </c>
      <c r="O90" s="17">
        <v>16.3</v>
      </c>
      <c r="P90" s="17">
        <v>19</v>
      </c>
      <c r="Q90" s="17">
        <v>75</v>
      </c>
      <c r="R90" s="17">
        <v>4</v>
      </c>
      <c r="S90" s="17">
        <v>78</v>
      </c>
      <c r="T90" s="17">
        <v>73.5</v>
      </c>
      <c r="U90" s="17">
        <v>69</v>
      </c>
      <c r="V90" s="17">
        <v>6.7</v>
      </c>
      <c r="W90" s="17">
        <v>7.9</v>
      </c>
      <c r="X90" s="17">
        <v>21</v>
      </c>
      <c r="Y90" s="17">
        <v>12.5</v>
      </c>
      <c r="Z90" s="17">
        <v>14.84</v>
      </c>
    </row>
    <row r="91" spans="1:26" ht="13.5" x14ac:dyDescent="0.25">
      <c r="A91" s="7" t="s">
        <v>82</v>
      </c>
      <c r="B91" s="6" t="s">
        <v>45</v>
      </c>
      <c r="C91" s="16">
        <v>2.8</v>
      </c>
      <c r="D91" s="16">
        <v>11</v>
      </c>
      <c r="E91" s="16">
        <v>0.9</v>
      </c>
      <c r="F91" s="16">
        <v>15286</v>
      </c>
      <c r="G91" s="16">
        <v>15142</v>
      </c>
      <c r="H91" s="16">
        <v>68</v>
      </c>
      <c r="I91" s="16">
        <v>10.5</v>
      </c>
      <c r="J91" s="16">
        <v>2.17</v>
      </c>
      <c r="K91" s="16">
        <v>19719</v>
      </c>
      <c r="L91" s="16">
        <v>87</v>
      </c>
      <c r="M91" s="16">
        <v>91</v>
      </c>
      <c r="N91" s="16">
        <v>469</v>
      </c>
      <c r="O91" s="16">
        <v>16.600000000000001</v>
      </c>
      <c r="P91" s="16">
        <v>16</v>
      </c>
      <c r="Q91" s="16">
        <v>49</v>
      </c>
      <c r="R91" s="16">
        <v>2.5</v>
      </c>
      <c r="S91" s="16">
        <v>65</v>
      </c>
      <c r="T91" s="16">
        <v>69.8</v>
      </c>
      <c r="U91" s="16">
        <v>37</v>
      </c>
      <c r="V91" s="16">
        <v>5.6</v>
      </c>
      <c r="W91" s="16">
        <v>2.8</v>
      </c>
      <c r="X91" s="16">
        <v>10.199999999999999</v>
      </c>
      <c r="Y91" s="16">
        <v>0.16</v>
      </c>
      <c r="Z91" s="16">
        <v>14.84</v>
      </c>
    </row>
    <row r="92" spans="1:26" x14ac:dyDescent="0.2">
      <c r="A92" s="22" t="s">
        <v>87</v>
      </c>
    </row>
    <row r="93" spans="1:26" ht="21" x14ac:dyDescent="0.2">
      <c r="A93" s="35" t="s">
        <v>8</v>
      </c>
      <c r="B93" s="36"/>
      <c r="C93" s="33" t="s">
        <v>9</v>
      </c>
      <c r="D93" s="39"/>
      <c r="E93" s="34"/>
      <c r="F93" s="33" t="s">
        <v>10</v>
      </c>
      <c r="G93" s="34"/>
      <c r="H93" s="33" t="s">
        <v>11</v>
      </c>
      <c r="I93" s="39"/>
      <c r="J93" s="39"/>
      <c r="K93" s="34"/>
      <c r="L93" s="3" t="s">
        <v>12</v>
      </c>
      <c r="M93" s="33" t="s">
        <v>13</v>
      </c>
      <c r="N93" s="39"/>
      <c r="O93" s="34"/>
      <c r="P93" s="33" t="s">
        <v>14</v>
      </c>
      <c r="Q93" s="34"/>
      <c r="R93" s="33" t="s">
        <v>15</v>
      </c>
      <c r="S93" s="34"/>
      <c r="T93" s="33" t="s">
        <v>16</v>
      </c>
      <c r="U93" s="34"/>
      <c r="V93" s="3" t="s">
        <v>17</v>
      </c>
      <c r="W93" s="33" t="s">
        <v>18</v>
      </c>
      <c r="X93" s="34"/>
      <c r="Y93" s="33" t="s">
        <v>19</v>
      </c>
      <c r="Z93" s="34"/>
    </row>
    <row r="94" spans="1:26" ht="52.5" x14ac:dyDescent="0.2">
      <c r="A94" s="37"/>
      <c r="B94" s="38"/>
      <c r="C94" s="4" t="s">
        <v>20</v>
      </c>
      <c r="D94" s="4" t="s">
        <v>21</v>
      </c>
      <c r="E94" s="4" t="s">
        <v>22</v>
      </c>
      <c r="F94" s="4" t="s">
        <v>23</v>
      </c>
      <c r="G94" s="4" t="s">
        <v>24</v>
      </c>
      <c r="H94" s="4" t="s">
        <v>25</v>
      </c>
      <c r="I94" s="4" t="s">
        <v>26</v>
      </c>
      <c r="J94" s="4" t="s">
        <v>27</v>
      </c>
      <c r="K94" s="4" t="s">
        <v>28</v>
      </c>
      <c r="L94" s="4" t="s">
        <v>29</v>
      </c>
      <c r="M94" s="4" t="s">
        <v>30</v>
      </c>
      <c r="N94" s="4" t="s">
        <v>31</v>
      </c>
      <c r="O94" s="4" t="s">
        <v>32</v>
      </c>
      <c r="P94" s="4" t="s">
        <v>33</v>
      </c>
      <c r="Q94" s="4" t="s">
        <v>34</v>
      </c>
      <c r="R94" s="4" t="s">
        <v>35</v>
      </c>
      <c r="S94" s="4" t="s">
        <v>36</v>
      </c>
      <c r="T94" s="4" t="s">
        <v>37</v>
      </c>
      <c r="U94" s="4" t="s">
        <v>38</v>
      </c>
      <c r="V94" s="4" t="s">
        <v>39</v>
      </c>
      <c r="W94" s="4" t="s">
        <v>40</v>
      </c>
      <c r="X94" s="4" t="s">
        <v>41</v>
      </c>
      <c r="Y94" s="4" t="s">
        <v>42</v>
      </c>
      <c r="Z94" s="4" t="s">
        <v>43</v>
      </c>
    </row>
    <row r="95" spans="1:26" ht="13.5" x14ac:dyDescent="0.25">
      <c r="A95" s="5" t="s">
        <v>44</v>
      </c>
      <c r="B95" s="6" t="s">
        <v>45</v>
      </c>
      <c r="C95" s="6" t="s">
        <v>45</v>
      </c>
      <c r="D95" s="6" t="s">
        <v>45</v>
      </c>
      <c r="E95" s="6" t="s">
        <v>45</v>
      </c>
      <c r="F95" s="6" t="s">
        <v>45</v>
      </c>
      <c r="G95" s="6" t="s">
        <v>45</v>
      </c>
      <c r="H95" s="6" t="s">
        <v>45</v>
      </c>
      <c r="I95" s="6" t="s">
        <v>45</v>
      </c>
      <c r="J95" s="6" t="s">
        <v>45</v>
      </c>
      <c r="K95" s="6" t="s">
        <v>45</v>
      </c>
      <c r="L95" s="6" t="s">
        <v>45</v>
      </c>
      <c r="M95" s="6" t="s">
        <v>45</v>
      </c>
      <c r="N95" s="6" t="s">
        <v>45</v>
      </c>
      <c r="O95" s="6" t="s">
        <v>45</v>
      </c>
      <c r="P95" s="6" t="s">
        <v>45</v>
      </c>
      <c r="Q95" s="6" t="s">
        <v>45</v>
      </c>
      <c r="R95" s="6" t="s">
        <v>45</v>
      </c>
      <c r="S95" s="6" t="s">
        <v>45</v>
      </c>
      <c r="T95" s="6" t="s">
        <v>45</v>
      </c>
      <c r="U95" s="6" t="s">
        <v>45</v>
      </c>
      <c r="V95" s="6" t="s">
        <v>45</v>
      </c>
      <c r="W95" s="6" t="s">
        <v>45</v>
      </c>
      <c r="X95" s="6" t="s">
        <v>45</v>
      </c>
      <c r="Y95" s="6" t="s">
        <v>45</v>
      </c>
      <c r="Z95" s="6" t="s">
        <v>45</v>
      </c>
    </row>
    <row r="96" spans="1:26" ht="13.5" x14ac:dyDescent="0.25">
      <c r="A96" s="7" t="s">
        <v>46</v>
      </c>
      <c r="B96" s="6" t="s">
        <v>45</v>
      </c>
      <c r="C96" s="14">
        <f t="shared" ref="C96:D115" si="0">-C56</f>
        <v>-1.2</v>
      </c>
      <c r="D96" s="16">
        <f t="shared" si="0"/>
        <v>-19</v>
      </c>
      <c r="E96" s="8">
        <v>2.2999999999999998</v>
      </c>
      <c r="F96" s="8">
        <v>28884</v>
      </c>
      <c r="G96" s="8">
        <v>32178</v>
      </c>
      <c r="H96" s="8">
        <v>73</v>
      </c>
      <c r="I96" s="16">
        <f t="shared" ref="I96:J115" si="1">-I56</f>
        <v>-12.4</v>
      </c>
      <c r="J96" s="16">
        <f t="shared" si="1"/>
        <v>-0.96</v>
      </c>
      <c r="K96" s="8">
        <v>43908</v>
      </c>
      <c r="L96" s="8">
        <v>94</v>
      </c>
      <c r="M96" s="8">
        <v>73</v>
      </c>
      <c r="N96" s="8">
        <v>519</v>
      </c>
      <c r="O96" s="8">
        <v>18.5</v>
      </c>
      <c r="P96" s="16">
        <f t="shared" ref="P96:P131" si="2">-P56</f>
        <v>-14</v>
      </c>
      <c r="Q96" s="8">
        <v>91</v>
      </c>
      <c r="R96" s="8">
        <v>10.5</v>
      </c>
      <c r="S96" s="8">
        <v>93</v>
      </c>
      <c r="T96" s="8">
        <v>82</v>
      </c>
      <c r="U96" s="8">
        <v>85</v>
      </c>
      <c r="V96" s="8">
        <v>7.2</v>
      </c>
      <c r="W96" s="16">
        <f t="shared" ref="W96:Y115" si="3">-W56</f>
        <v>-2.1</v>
      </c>
      <c r="X96" s="16">
        <f t="shared" si="3"/>
        <v>-1</v>
      </c>
      <c r="Y96" s="16">
        <f t="shared" si="3"/>
        <v>-14.13</v>
      </c>
      <c r="Z96" s="8">
        <v>14.41</v>
      </c>
    </row>
    <row r="97" spans="1:26" ht="13.5" x14ac:dyDescent="0.25">
      <c r="A97" s="7" t="s">
        <v>47</v>
      </c>
      <c r="B97" s="6" t="s">
        <v>45</v>
      </c>
      <c r="C97" s="14">
        <f t="shared" si="0"/>
        <v>-1.2</v>
      </c>
      <c r="D97" s="16">
        <f t="shared" si="0"/>
        <v>-21</v>
      </c>
      <c r="E97" s="9">
        <v>1.7</v>
      </c>
      <c r="F97" s="9">
        <v>28852</v>
      </c>
      <c r="G97" s="9">
        <v>47458</v>
      </c>
      <c r="H97" s="9">
        <v>72</v>
      </c>
      <c r="I97" s="16">
        <f t="shared" si="1"/>
        <v>-9.5</v>
      </c>
      <c r="J97" s="16">
        <f t="shared" si="1"/>
        <v>-1.07</v>
      </c>
      <c r="K97" s="9">
        <v>43688</v>
      </c>
      <c r="L97" s="9">
        <v>94</v>
      </c>
      <c r="M97" s="9">
        <v>82</v>
      </c>
      <c r="N97" s="9">
        <v>487</v>
      </c>
      <c r="O97" s="9">
        <v>16.899999999999999</v>
      </c>
      <c r="P97" s="16">
        <f t="shared" si="2"/>
        <v>-27</v>
      </c>
      <c r="Q97" s="9">
        <v>96</v>
      </c>
      <c r="R97" s="9">
        <v>7.1</v>
      </c>
      <c r="S97" s="9">
        <v>82</v>
      </c>
      <c r="T97" s="9">
        <v>81.099999999999994</v>
      </c>
      <c r="U97" s="9">
        <v>69</v>
      </c>
      <c r="V97" s="9">
        <v>7.4</v>
      </c>
      <c r="W97" s="16">
        <f t="shared" si="3"/>
        <v>-3</v>
      </c>
      <c r="X97" s="16">
        <f t="shared" si="3"/>
        <v>-0.6</v>
      </c>
      <c r="Y97" s="16">
        <f t="shared" si="3"/>
        <v>-8.76</v>
      </c>
      <c r="Z97" s="9">
        <v>14.46</v>
      </c>
    </row>
    <row r="98" spans="1:26" ht="13.5" x14ac:dyDescent="0.25">
      <c r="A98" s="7" t="s">
        <v>48</v>
      </c>
      <c r="B98" s="6" t="s">
        <v>45</v>
      </c>
      <c r="C98" s="14">
        <f t="shared" si="0"/>
        <v>-1.4</v>
      </c>
      <c r="D98" s="16">
        <f t="shared" si="0"/>
        <v>-20</v>
      </c>
      <c r="E98" s="8">
        <v>2.2000000000000002</v>
      </c>
      <c r="F98" s="8">
        <v>26874</v>
      </c>
      <c r="G98" s="8">
        <v>74007</v>
      </c>
      <c r="H98" s="8">
        <v>62</v>
      </c>
      <c r="I98" s="16">
        <f t="shared" si="1"/>
        <v>-7.4</v>
      </c>
      <c r="J98" s="16">
        <f t="shared" si="1"/>
        <v>-3.45</v>
      </c>
      <c r="K98" s="8">
        <v>44321</v>
      </c>
      <c r="L98" s="8">
        <v>92</v>
      </c>
      <c r="M98" s="8">
        <v>70</v>
      </c>
      <c r="N98" s="8">
        <v>509</v>
      </c>
      <c r="O98" s="8">
        <v>18.7</v>
      </c>
      <c r="P98" s="16">
        <f t="shared" si="2"/>
        <v>-21</v>
      </c>
      <c r="Q98" s="8">
        <v>80</v>
      </c>
      <c r="R98" s="8">
        <v>4.5</v>
      </c>
      <c r="S98" s="8">
        <v>89</v>
      </c>
      <c r="T98" s="8">
        <v>80.5</v>
      </c>
      <c r="U98" s="8">
        <v>73</v>
      </c>
      <c r="V98" s="8">
        <v>6.9</v>
      </c>
      <c r="W98" s="16">
        <f t="shared" si="3"/>
        <v>-6.7</v>
      </c>
      <c r="X98" s="16">
        <f t="shared" si="3"/>
        <v>-1.7</v>
      </c>
      <c r="Y98" s="16">
        <f t="shared" si="3"/>
        <v>-4.43</v>
      </c>
      <c r="Z98" s="8">
        <v>15.71</v>
      </c>
    </row>
    <row r="99" spans="1:26" ht="13.5" x14ac:dyDescent="0.25">
      <c r="A99" s="7" t="s">
        <v>49</v>
      </c>
      <c r="B99" s="6" t="s">
        <v>45</v>
      </c>
      <c r="C99" s="14">
        <f t="shared" si="0"/>
        <v>-0.2</v>
      </c>
      <c r="D99" s="16">
        <f t="shared" si="0"/>
        <v>-22</v>
      </c>
      <c r="E99" s="9">
        <v>2.6</v>
      </c>
      <c r="F99" s="9">
        <v>28194</v>
      </c>
      <c r="G99" s="9">
        <v>63852</v>
      </c>
      <c r="H99" s="9">
        <v>72</v>
      </c>
      <c r="I99" s="16">
        <f t="shared" si="1"/>
        <v>-11.3</v>
      </c>
      <c r="J99" s="16">
        <f t="shared" si="1"/>
        <v>-1</v>
      </c>
      <c r="K99" s="9">
        <v>42253</v>
      </c>
      <c r="L99" s="9">
        <v>94</v>
      </c>
      <c r="M99" s="9">
        <v>88</v>
      </c>
      <c r="N99" s="9">
        <v>527</v>
      </c>
      <c r="O99" s="9">
        <v>17</v>
      </c>
      <c r="P99" s="16">
        <f t="shared" si="2"/>
        <v>-16</v>
      </c>
      <c r="Q99" s="9">
        <v>89</v>
      </c>
      <c r="R99" s="9">
        <v>10.5</v>
      </c>
      <c r="S99" s="9">
        <v>61</v>
      </c>
      <c r="T99" s="9">
        <v>81</v>
      </c>
      <c r="U99" s="9">
        <v>88</v>
      </c>
      <c r="V99" s="9">
        <v>7.4</v>
      </c>
      <c r="W99" s="16">
        <f t="shared" si="3"/>
        <v>-1.3</v>
      </c>
      <c r="X99" s="16">
        <f t="shared" si="3"/>
        <v>-1.6</v>
      </c>
      <c r="Y99" s="16">
        <f t="shared" si="3"/>
        <v>-3.91</v>
      </c>
      <c r="Z99" s="9">
        <v>14.25</v>
      </c>
    </row>
    <row r="100" spans="1:26" ht="13.5" x14ac:dyDescent="0.25">
      <c r="A100" s="7" t="s">
        <v>50</v>
      </c>
      <c r="B100" s="6" t="s">
        <v>45</v>
      </c>
      <c r="C100" s="14">
        <f t="shared" si="0"/>
        <v>-9.4</v>
      </c>
      <c r="D100" s="16">
        <f t="shared" si="0"/>
        <v>-18</v>
      </c>
      <c r="E100" s="8">
        <v>1.3</v>
      </c>
      <c r="F100" s="8">
        <v>11039</v>
      </c>
      <c r="G100" s="8">
        <v>16972</v>
      </c>
      <c r="H100" s="8">
        <v>61</v>
      </c>
      <c r="I100" s="16">
        <f t="shared" si="1"/>
        <v>-10.5</v>
      </c>
      <c r="J100" s="16">
        <f t="shared" si="1"/>
        <v>-2.94</v>
      </c>
      <c r="K100" s="8">
        <v>15820</v>
      </c>
      <c r="L100" s="8">
        <v>82</v>
      </c>
      <c r="M100" s="8">
        <v>71</v>
      </c>
      <c r="N100" s="8">
        <v>439</v>
      </c>
      <c r="O100" s="8">
        <v>16.2</v>
      </c>
      <c r="P100" s="16">
        <f t="shared" si="2"/>
        <v>-53</v>
      </c>
      <c r="Q100" s="8">
        <v>77</v>
      </c>
      <c r="R100" s="8">
        <v>2</v>
      </c>
      <c r="S100" s="8">
        <v>88</v>
      </c>
      <c r="T100" s="8">
        <v>78.3</v>
      </c>
      <c r="U100" s="8">
        <v>59</v>
      </c>
      <c r="V100" s="8">
        <v>6.5</v>
      </c>
      <c r="W100" s="16">
        <f t="shared" si="3"/>
        <v>-8.3000000000000007</v>
      </c>
      <c r="X100" s="16">
        <f t="shared" si="3"/>
        <v>-3.7</v>
      </c>
      <c r="Y100" s="16">
        <f t="shared" si="3"/>
        <v>-16.32</v>
      </c>
      <c r="Z100" s="8">
        <v>13.66</v>
      </c>
    </row>
    <row r="101" spans="1:26" ht="13.5" x14ac:dyDescent="0.25">
      <c r="A101" s="7" t="s">
        <v>51</v>
      </c>
      <c r="B101" s="6" t="s">
        <v>45</v>
      </c>
      <c r="C101" s="14">
        <f t="shared" si="0"/>
        <v>-0.7</v>
      </c>
      <c r="D101" s="16">
        <f t="shared" si="0"/>
        <v>-25</v>
      </c>
      <c r="E101" s="9">
        <v>1.4</v>
      </c>
      <c r="F101" s="9">
        <v>16957</v>
      </c>
      <c r="G101" s="9">
        <v>14749</v>
      </c>
      <c r="H101" s="9">
        <v>66</v>
      </c>
      <c r="I101" s="16">
        <f t="shared" si="1"/>
        <v>-6.7</v>
      </c>
      <c r="J101" s="16">
        <f t="shared" si="1"/>
        <v>-2.8</v>
      </c>
      <c r="K101" s="9">
        <v>19312</v>
      </c>
      <c r="L101" s="9">
        <v>89</v>
      </c>
      <c r="M101" s="9">
        <v>92</v>
      </c>
      <c r="N101" s="9">
        <v>490</v>
      </c>
      <c r="O101" s="9">
        <v>17.8</v>
      </c>
      <c r="P101" s="16">
        <f t="shared" si="2"/>
        <v>-17</v>
      </c>
      <c r="Q101" s="9">
        <v>84</v>
      </c>
      <c r="R101" s="9">
        <v>6.8</v>
      </c>
      <c r="S101" s="9">
        <v>63</v>
      </c>
      <c r="T101" s="9">
        <v>78</v>
      </c>
      <c r="U101" s="9">
        <v>59</v>
      </c>
      <c r="V101" s="9">
        <v>6.3</v>
      </c>
      <c r="W101" s="16">
        <f t="shared" si="3"/>
        <v>-3</v>
      </c>
      <c r="X101" s="16">
        <f t="shared" si="3"/>
        <v>-1.7</v>
      </c>
      <c r="Y101" s="16">
        <f t="shared" si="3"/>
        <v>-7.58</v>
      </c>
      <c r="Z101" s="9">
        <v>14.34</v>
      </c>
    </row>
    <row r="102" spans="1:26" ht="13.5" x14ac:dyDescent="0.25">
      <c r="A102" s="7" t="s">
        <v>52</v>
      </c>
      <c r="B102" s="6" t="s">
        <v>45</v>
      </c>
      <c r="C102" s="14">
        <f t="shared" si="0"/>
        <v>-0.6</v>
      </c>
      <c r="D102" s="16">
        <f t="shared" si="0"/>
        <v>-24</v>
      </c>
      <c r="E102" s="8">
        <v>1.9</v>
      </c>
      <c r="F102" s="8">
        <v>24682</v>
      </c>
      <c r="G102" s="8">
        <v>36184</v>
      </c>
      <c r="H102" s="8">
        <v>73</v>
      </c>
      <c r="I102" s="16">
        <f t="shared" si="1"/>
        <v>-12.9</v>
      </c>
      <c r="J102" s="16">
        <f t="shared" si="1"/>
        <v>-1.85</v>
      </c>
      <c r="K102" s="8">
        <v>45802</v>
      </c>
      <c r="L102" s="8">
        <v>94</v>
      </c>
      <c r="M102" s="8">
        <v>76</v>
      </c>
      <c r="N102" s="8">
        <v>499</v>
      </c>
      <c r="O102" s="8">
        <v>18.8</v>
      </c>
      <c r="P102" s="16">
        <f t="shared" si="2"/>
        <v>-16</v>
      </c>
      <c r="Q102" s="8">
        <v>94</v>
      </c>
      <c r="R102" s="8">
        <v>7</v>
      </c>
      <c r="S102" s="8">
        <v>88</v>
      </c>
      <c r="T102" s="8">
        <v>79.900000000000006</v>
      </c>
      <c r="U102" s="8">
        <v>70</v>
      </c>
      <c r="V102" s="8">
        <v>7.5</v>
      </c>
      <c r="W102" s="16">
        <f t="shared" si="3"/>
        <v>-3.9</v>
      </c>
      <c r="X102" s="16">
        <f t="shared" si="3"/>
        <v>-0.9</v>
      </c>
      <c r="Y102" s="16">
        <f t="shared" si="3"/>
        <v>-1.97</v>
      </c>
      <c r="Z102" s="8">
        <v>16.059999999999999</v>
      </c>
    </row>
    <row r="103" spans="1:26" ht="13.5" x14ac:dyDescent="0.25">
      <c r="A103" s="7" t="s">
        <v>53</v>
      </c>
      <c r="B103" s="6" t="s">
        <v>45</v>
      </c>
      <c r="C103" s="14">
        <f t="shared" si="0"/>
        <v>-9.6</v>
      </c>
      <c r="D103" s="16">
        <f t="shared" si="0"/>
        <v>-19</v>
      </c>
      <c r="E103" s="9">
        <v>1.6</v>
      </c>
      <c r="F103" s="9">
        <v>12800</v>
      </c>
      <c r="G103" s="9">
        <v>8802</v>
      </c>
      <c r="H103" s="9">
        <v>65</v>
      </c>
      <c r="I103" s="16">
        <f t="shared" si="1"/>
        <v>-10.7</v>
      </c>
      <c r="J103" s="16">
        <f t="shared" si="1"/>
        <v>-7.06</v>
      </c>
      <c r="K103" s="9">
        <v>17323</v>
      </c>
      <c r="L103" s="9">
        <v>86</v>
      </c>
      <c r="M103" s="9">
        <v>89</v>
      </c>
      <c r="N103" s="9">
        <v>514</v>
      </c>
      <c r="O103" s="9">
        <v>17.399999999999999</v>
      </c>
      <c r="P103" s="16">
        <f t="shared" si="2"/>
        <v>-9</v>
      </c>
      <c r="Q103" s="9">
        <v>75</v>
      </c>
      <c r="R103" s="9">
        <v>3.3</v>
      </c>
      <c r="S103" s="9">
        <v>64</v>
      </c>
      <c r="T103" s="9">
        <v>76.3</v>
      </c>
      <c r="U103" s="9">
        <v>51</v>
      </c>
      <c r="V103" s="9">
        <v>5.4</v>
      </c>
      <c r="W103" s="16">
        <f t="shared" si="3"/>
        <v>-5.5</v>
      </c>
      <c r="X103" s="16">
        <f t="shared" si="3"/>
        <v>-5.2</v>
      </c>
      <c r="Y103" s="16">
        <f t="shared" si="3"/>
        <v>-4.0999999999999996</v>
      </c>
      <c r="Z103" s="9">
        <v>14.2</v>
      </c>
    </row>
    <row r="104" spans="1:26" ht="13.5" x14ac:dyDescent="0.25">
      <c r="A104" s="7" t="s">
        <v>54</v>
      </c>
      <c r="B104" s="6" t="s">
        <v>45</v>
      </c>
      <c r="C104" s="14">
        <f t="shared" si="0"/>
        <v>-0.7</v>
      </c>
      <c r="D104" s="16">
        <f t="shared" si="0"/>
        <v>-22</v>
      </c>
      <c r="E104" s="8">
        <v>1.9</v>
      </c>
      <c r="F104" s="8">
        <v>25739</v>
      </c>
      <c r="G104" s="8">
        <v>22335</v>
      </c>
      <c r="H104" s="8">
        <v>69</v>
      </c>
      <c r="I104" s="16">
        <f t="shared" si="1"/>
        <v>-14.5</v>
      </c>
      <c r="J104" s="16">
        <f t="shared" si="1"/>
        <v>-1.75</v>
      </c>
      <c r="K104" s="8">
        <v>36468</v>
      </c>
      <c r="L104" s="8">
        <v>92</v>
      </c>
      <c r="M104" s="8">
        <v>83</v>
      </c>
      <c r="N104" s="8">
        <v>543</v>
      </c>
      <c r="O104" s="8">
        <v>19.600000000000001</v>
      </c>
      <c r="P104" s="16">
        <f t="shared" si="2"/>
        <v>-15</v>
      </c>
      <c r="Q104" s="8">
        <v>92</v>
      </c>
      <c r="R104" s="8">
        <v>9</v>
      </c>
      <c r="S104" s="8">
        <v>69</v>
      </c>
      <c r="T104" s="8">
        <v>80.599999999999994</v>
      </c>
      <c r="U104" s="8">
        <v>69</v>
      </c>
      <c r="V104" s="8">
        <v>7.4</v>
      </c>
      <c r="W104" s="16">
        <f t="shared" si="3"/>
        <v>-2.4</v>
      </c>
      <c r="X104" s="16">
        <f t="shared" si="3"/>
        <v>-2.2000000000000002</v>
      </c>
      <c r="Y104" s="16">
        <f t="shared" si="3"/>
        <v>-3.89</v>
      </c>
      <c r="Z104" s="8">
        <v>14.89</v>
      </c>
    </row>
    <row r="105" spans="1:26" ht="13.5" x14ac:dyDescent="0.25">
      <c r="A105" s="7" t="s">
        <v>55</v>
      </c>
      <c r="B105" s="6" t="s">
        <v>45</v>
      </c>
      <c r="C105" s="14">
        <f t="shared" si="0"/>
        <v>-0.6</v>
      </c>
      <c r="D105" s="16">
        <f t="shared" si="0"/>
        <v>-21</v>
      </c>
      <c r="E105" s="9">
        <v>1.8</v>
      </c>
      <c r="F105" s="9">
        <v>28310</v>
      </c>
      <c r="G105" s="9">
        <v>46520</v>
      </c>
      <c r="H105" s="9">
        <v>64</v>
      </c>
      <c r="I105" s="16">
        <f t="shared" si="1"/>
        <v>-9.3000000000000007</v>
      </c>
      <c r="J105" s="16">
        <f t="shared" si="1"/>
        <v>-3.83</v>
      </c>
      <c r="K105" s="9">
        <v>37505</v>
      </c>
      <c r="L105" s="9">
        <v>93</v>
      </c>
      <c r="M105" s="9">
        <v>71</v>
      </c>
      <c r="N105" s="9">
        <v>497</v>
      </c>
      <c r="O105" s="9">
        <v>16.399999999999999</v>
      </c>
      <c r="P105" s="16">
        <f t="shared" si="2"/>
        <v>-12</v>
      </c>
      <c r="Q105" s="9">
        <v>81</v>
      </c>
      <c r="R105" s="9">
        <v>3.5</v>
      </c>
      <c r="S105" s="9">
        <v>80</v>
      </c>
      <c r="T105" s="9">
        <v>82.2</v>
      </c>
      <c r="U105" s="9">
        <v>67</v>
      </c>
      <c r="V105" s="9">
        <v>6.6</v>
      </c>
      <c r="W105" s="16">
        <f t="shared" si="3"/>
        <v>-5</v>
      </c>
      <c r="X105" s="16">
        <f t="shared" si="3"/>
        <v>-1.1000000000000001</v>
      </c>
      <c r="Y105" s="16">
        <f t="shared" si="3"/>
        <v>-8.9600000000000009</v>
      </c>
      <c r="Z105" s="9">
        <v>15.33</v>
      </c>
    </row>
    <row r="106" spans="1:26" ht="13.5" x14ac:dyDescent="0.25">
      <c r="A106" s="10" t="s">
        <v>56</v>
      </c>
      <c r="B106" s="6" t="s">
        <v>45</v>
      </c>
      <c r="C106" s="14">
        <f t="shared" si="0"/>
        <v>-0.9</v>
      </c>
      <c r="D106" s="16">
        <f t="shared" si="0"/>
        <v>-21</v>
      </c>
      <c r="E106" s="8">
        <v>1.8</v>
      </c>
      <c r="F106" s="8">
        <v>28799</v>
      </c>
      <c r="G106" s="8">
        <v>44938</v>
      </c>
      <c r="H106" s="8">
        <v>73</v>
      </c>
      <c r="I106" s="16">
        <f t="shared" si="1"/>
        <v>-8.3000000000000007</v>
      </c>
      <c r="J106" s="16">
        <f t="shared" si="1"/>
        <v>-2.84</v>
      </c>
      <c r="K106" s="8">
        <v>39593</v>
      </c>
      <c r="L106" s="8">
        <v>92</v>
      </c>
      <c r="M106" s="8">
        <v>86</v>
      </c>
      <c r="N106" s="8">
        <v>510</v>
      </c>
      <c r="O106" s="8">
        <v>17.899999999999999</v>
      </c>
      <c r="P106" s="16">
        <f t="shared" si="2"/>
        <v>-16</v>
      </c>
      <c r="Q106" s="8">
        <v>93</v>
      </c>
      <c r="R106" s="8">
        <v>4.5</v>
      </c>
      <c r="S106" s="8">
        <v>71</v>
      </c>
      <c r="T106" s="8">
        <v>80.8</v>
      </c>
      <c r="U106" s="8">
        <v>64</v>
      </c>
      <c r="V106" s="8">
        <v>6.7</v>
      </c>
      <c r="W106" s="16">
        <f t="shared" si="3"/>
        <v>-3.6</v>
      </c>
      <c r="X106" s="16">
        <f t="shared" si="3"/>
        <v>-0.8</v>
      </c>
      <c r="Y106" s="16">
        <f t="shared" si="3"/>
        <v>-5.41</v>
      </c>
      <c r="Z106" s="8">
        <v>15.31</v>
      </c>
    </row>
    <row r="107" spans="1:26" ht="13.5" x14ac:dyDescent="0.25">
      <c r="A107" s="7" t="s">
        <v>57</v>
      </c>
      <c r="B107" s="6" t="s">
        <v>45</v>
      </c>
      <c r="C107" s="14">
        <f t="shared" si="0"/>
        <v>-0.9</v>
      </c>
      <c r="D107" s="16">
        <f t="shared" si="0"/>
        <v>-27</v>
      </c>
      <c r="E107" s="9">
        <v>1.2</v>
      </c>
      <c r="F107" s="9">
        <v>20440</v>
      </c>
      <c r="G107" s="9">
        <v>13428</v>
      </c>
      <c r="H107" s="9">
        <v>56</v>
      </c>
      <c r="I107" s="16">
        <f t="shared" si="1"/>
        <v>-4.7</v>
      </c>
      <c r="J107" s="16">
        <f t="shared" si="1"/>
        <v>-8.75</v>
      </c>
      <c r="K107" s="9">
        <v>28011</v>
      </c>
      <c r="L107" s="9">
        <v>81</v>
      </c>
      <c r="M107" s="9">
        <v>65</v>
      </c>
      <c r="N107" s="9">
        <v>473</v>
      </c>
      <c r="O107" s="9">
        <v>18.5</v>
      </c>
      <c r="P107" s="16">
        <f t="shared" si="2"/>
        <v>-31</v>
      </c>
      <c r="Q107" s="9">
        <v>69</v>
      </c>
      <c r="R107" s="9">
        <v>6.5</v>
      </c>
      <c r="S107" s="9">
        <v>62</v>
      </c>
      <c r="T107" s="9">
        <v>80.7</v>
      </c>
      <c r="U107" s="9">
        <v>76</v>
      </c>
      <c r="V107" s="9">
        <v>5.0999999999999996</v>
      </c>
      <c r="W107" s="16">
        <f t="shared" si="3"/>
        <v>-3.7</v>
      </c>
      <c r="X107" s="16">
        <f t="shared" si="3"/>
        <v>-1.5</v>
      </c>
      <c r="Y107" s="16">
        <f t="shared" si="3"/>
        <v>-5.23</v>
      </c>
      <c r="Z107" s="9">
        <v>14.65</v>
      </c>
    </row>
    <row r="108" spans="1:26" ht="13.5" x14ac:dyDescent="0.25">
      <c r="A108" s="7" t="s">
        <v>58</v>
      </c>
      <c r="B108" s="6" t="s">
        <v>45</v>
      </c>
      <c r="C108" s="14">
        <f t="shared" si="0"/>
        <v>-4.7</v>
      </c>
      <c r="D108" s="16">
        <f t="shared" si="0"/>
        <v>-20</v>
      </c>
      <c r="E108" s="8">
        <v>1</v>
      </c>
      <c r="F108" s="8">
        <v>13858</v>
      </c>
      <c r="G108" s="8">
        <v>12390</v>
      </c>
      <c r="H108" s="8">
        <v>56</v>
      </c>
      <c r="I108" s="16">
        <f t="shared" si="1"/>
        <v>-7.8</v>
      </c>
      <c r="J108" s="16">
        <f t="shared" si="1"/>
        <v>-5.36</v>
      </c>
      <c r="K108" s="8">
        <v>19437</v>
      </c>
      <c r="L108" s="8">
        <v>90</v>
      </c>
      <c r="M108" s="8">
        <v>81</v>
      </c>
      <c r="N108" s="8">
        <v>496</v>
      </c>
      <c r="O108" s="8">
        <v>17.5</v>
      </c>
      <c r="P108" s="16">
        <f t="shared" si="2"/>
        <v>-15</v>
      </c>
      <c r="Q108" s="8">
        <v>76</v>
      </c>
      <c r="R108" s="8">
        <v>7.9</v>
      </c>
      <c r="S108" s="8">
        <v>47</v>
      </c>
      <c r="T108" s="8">
        <v>75</v>
      </c>
      <c r="U108" s="8">
        <v>55</v>
      </c>
      <c r="V108" s="8">
        <v>4.7</v>
      </c>
      <c r="W108" s="16">
        <f t="shared" si="3"/>
        <v>-3.6</v>
      </c>
      <c r="X108" s="16">
        <f t="shared" si="3"/>
        <v>-1.3</v>
      </c>
      <c r="Y108" s="16">
        <f t="shared" si="3"/>
        <v>-3.1</v>
      </c>
      <c r="Z108" s="8">
        <v>14.9</v>
      </c>
    </row>
    <row r="109" spans="1:26" ht="13.5" x14ac:dyDescent="0.25">
      <c r="A109" s="7" t="s">
        <v>59</v>
      </c>
      <c r="B109" s="6" t="s">
        <v>45</v>
      </c>
      <c r="C109" s="14">
        <f t="shared" si="0"/>
        <v>-0.4</v>
      </c>
      <c r="D109" s="16">
        <f t="shared" si="0"/>
        <v>-21</v>
      </c>
      <c r="E109" s="9">
        <v>1.6</v>
      </c>
      <c r="F109" s="9">
        <v>21201</v>
      </c>
      <c r="G109" s="9">
        <v>31182</v>
      </c>
      <c r="H109" s="9">
        <v>79</v>
      </c>
      <c r="I109" s="16">
        <f t="shared" si="1"/>
        <v>-10.8</v>
      </c>
      <c r="J109" s="16">
        <f t="shared" si="1"/>
        <v>-1.97</v>
      </c>
      <c r="K109" s="9">
        <v>37290</v>
      </c>
      <c r="L109" s="9">
        <v>98</v>
      </c>
      <c r="M109" s="9">
        <v>67</v>
      </c>
      <c r="N109" s="9">
        <v>501</v>
      </c>
      <c r="O109" s="9">
        <v>19.399999999999999</v>
      </c>
      <c r="P109" s="16">
        <f t="shared" si="2"/>
        <v>-16</v>
      </c>
      <c r="Q109" s="9">
        <v>97</v>
      </c>
      <c r="R109" s="9">
        <v>5.0999999999999996</v>
      </c>
      <c r="S109" s="9">
        <v>85</v>
      </c>
      <c r="T109" s="9">
        <v>82.4</v>
      </c>
      <c r="U109" s="9">
        <v>77</v>
      </c>
      <c r="V109" s="9">
        <v>7.6</v>
      </c>
      <c r="W109" s="16">
        <f t="shared" si="3"/>
        <v>-2.7</v>
      </c>
      <c r="X109" s="16">
        <f t="shared" si="3"/>
        <v>-0.3</v>
      </c>
      <c r="Y109" s="16">
        <f t="shared" si="3"/>
        <v>-13.45</v>
      </c>
      <c r="Z109" s="9">
        <v>14.06</v>
      </c>
    </row>
    <row r="110" spans="1:26" ht="13.5" x14ac:dyDescent="0.25">
      <c r="A110" s="7" t="s">
        <v>60</v>
      </c>
      <c r="B110" s="6" t="s">
        <v>45</v>
      </c>
      <c r="C110" s="14">
        <f t="shared" si="0"/>
        <v>-0.2</v>
      </c>
      <c r="D110" s="16">
        <f t="shared" si="0"/>
        <v>-18</v>
      </c>
      <c r="E110" s="8">
        <v>2.1</v>
      </c>
      <c r="F110" s="8">
        <v>24104</v>
      </c>
      <c r="G110" s="8">
        <v>27378</v>
      </c>
      <c r="H110" s="8">
        <v>60</v>
      </c>
      <c r="I110" s="16">
        <f t="shared" si="1"/>
        <v>-6.9</v>
      </c>
      <c r="J110" s="16">
        <f t="shared" si="1"/>
        <v>-8.52</v>
      </c>
      <c r="K110" s="8">
        <v>50109</v>
      </c>
      <c r="L110" s="8">
        <v>96</v>
      </c>
      <c r="M110" s="8">
        <v>73</v>
      </c>
      <c r="N110" s="8">
        <v>497</v>
      </c>
      <c r="O110" s="8">
        <v>17.899999999999999</v>
      </c>
      <c r="P110" s="16">
        <f t="shared" si="2"/>
        <v>-12</v>
      </c>
      <c r="Q110" s="8">
        <v>84</v>
      </c>
      <c r="R110" s="8">
        <v>9</v>
      </c>
      <c r="S110" s="8">
        <v>70</v>
      </c>
      <c r="T110" s="8">
        <v>80.599999999999994</v>
      </c>
      <c r="U110" s="8">
        <v>83</v>
      </c>
      <c r="V110" s="8">
        <v>7</v>
      </c>
      <c r="W110" s="16">
        <f t="shared" si="3"/>
        <v>-2.6</v>
      </c>
      <c r="X110" s="16">
        <f t="shared" si="3"/>
        <v>-1.2</v>
      </c>
      <c r="Y110" s="16">
        <f t="shared" si="3"/>
        <v>-3.94</v>
      </c>
      <c r="Z110" s="8">
        <v>15.18</v>
      </c>
    </row>
    <row r="111" spans="1:26" ht="13.5" x14ac:dyDescent="0.25">
      <c r="A111" s="10" t="s">
        <v>61</v>
      </c>
      <c r="B111" s="6" t="s">
        <v>45</v>
      </c>
      <c r="C111" s="14">
        <f t="shared" si="0"/>
        <v>-3.8</v>
      </c>
      <c r="D111" s="16">
        <f t="shared" si="0"/>
        <v>-21</v>
      </c>
      <c r="E111" s="9">
        <v>1.1000000000000001</v>
      </c>
      <c r="F111" s="9">
        <v>19120</v>
      </c>
      <c r="G111" s="9">
        <v>49240</v>
      </c>
      <c r="H111" s="9">
        <v>61</v>
      </c>
      <c r="I111" s="16">
        <f t="shared" si="1"/>
        <v>-10.5</v>
      </c>
      <c r="J111" s="16">
        <f t="shared" si="1"/>
        <v>-1.1299999999999999</v>
      </c>
      <c r="K111" s="9">
        <v>28629</v>
      </c>
      <c r="L111" s="9">
        <v>89</v>
      </c>
      <c r="M111" s="9">
        <v>82</v>
      </c>
      <c r="N111" s="9">
        <v>459</v>
      </c>
      <c r="O111" s="9">
        <v>15.8</v>
      </c>
      <c r="P111" s="16">
        <f t="shared" si="2"/>
        <v>-23</v>
      </c>
      <c r="Q111" s="9">
        <v>66</v>
      </c>
      <c r="R111" s="9">
        <v>2.5</v>
      </c>
      <c r="S111" s="9">
        <v>65</v>
      </c>
      <c r="T111" s="9">
        <v>81.8</v>
      </c>
      <c r="U111" s="9">
        <v>82</v>
      </c>
      <c r="V111" s="9">
        <v>7.1</v>
      </c>
      <c r="W111" s="16">
        <f t="shared" si="3"/>
        <v>-6.5</v>
      </c>
      <c r="X111" s="16">
        <f t="shared" si="3"/>
        <v>-2.1</v>
      </c>
      <c r="Y111" s="16">
        <f t="shared" si="3"/>
        <v>-17.579999999999998</v>
      </c>
      <c r="Z111" s="9">
        <v>13.81</v>
      </c>
    </row>
    <row r="112" spans="1:26" ht="13.5" x14ac:dyDescent="0.25">
      <c r="A112" s="7" t="s">
        <v>62</v>
      </c>
      <c r="B112" s="6" t="s">
        <v>45</v>
      </c>
      <c r="C112" s="14">
        <f t="shared" si="0"/>
        <v>-0.4</v>
      </c>
      <c r="D112" s="16">
        <f t="shared" si="0"/>
        <v>-22</v>
      </c>
      <c r="E112" s="8">
        <v>1.4</v>
      </c>
      <c r="F112" s="8">
        <v>24216</v>
      </c>
      <c r="G112" s="8">
        <v>55255</v>
      </c>
      <c r="H112" s="8">
        <v>57</v>
      </c>
      <c r="I112" s="16">
        <f t="shared" si="1"/>
        <v>-6.9</v>
      </c>
      <c r="J112" s="16">
        <f t="shared" si="1"/>
        <v>-4.3600000000000003</v>
      </c>
      <c r="K112" s="8">
        <v>33947</v>
      </c>
      <c r="L112" s="8">
        <v>86</v>
      </c>
      <c r="M112" s="8">
        <v>55</v>
      </c>
      <c r="N112" s="8">
        <v>486</v>
      </c>
      <c r="O112" s="8">
        <v>17.100000000000001</v>
      </c>
      <c r="P112" s="16">
        <f t="shared" si="2"/>
        <v>-21</v>
      </c>
      <c r="Q112" s="8">
        <v>71</v>
      </c>
      <c r="R112" s="8">
        <v>5</v>
      </c>
      <c r="S112" s="8">
        <v>81</v>
      </c>
      <c r="T112" s="8">
        <v>82.7</v>
      </c>
      <c r="U112" s="8">
        <v>64</v>
      </c>
      <c r="V112" s="8">
        <v>5.8</v>
      </c>
      <c r="W112" s="16">
        <f t="shared" si="3"/>
        <v>-4.7</v>
      </c>
      <c r="X112" s="16">
        <f t="shared" si="3"/>
        <v>-0.9</v>
      </c>
      <c r="Y112" s="16">
        <f t="shared" si="3"/>
        <v>-4.07</v>
      </c>
      <c r="Z112" s="8">
        <v>14.89</v>
      </c>
    </row>
    <row r="113" spans="1:26" ht="13.5" x14ac:dyDescent="0.25">
      <c r="A113" s="7" t="s">
        <v>63</v>
      </c>
      <c r="B113" s="6" t="s">
        <v>45</v>
      </c>
      <c r="C113" s="14">
        <f t="shared" si="0"/>
        <v>-6.4</v>
      </c>
      <c r="D113" s="16">
        <f t="shared" si="0"/>
        <v>-22</v>
      </c>
      <c r="E113" s="9">
        <v>1.8</v>
      </c>
      <c r="F113" s="9">
        <v>24147</v>
      </c>
      <c r="G113" s="9">
        <v>74966</v>
      </c>
      <c r="H113" s="9">
        <v>70</v>
      </c>
      <c r="I113" s="16">
        <f t="shared" si="1"/>
        <v>-10.5</v>
      </c>
      <c r="J113" s="16">
        <f t="shared" si="1"/>
        <v>-1.78</v>
      </c>
      <c r="K113" s="9">
        <v>35143</v>
      </c>
      <c r="L113" s="9">
        <v>90</v>
      </c>
      <c r="M113" s="9">
        <v>92</v>
      </c>
      <c r="N113" s="9">
        <v>529</v>
      </c>
      <c r="O113" s="9">
        <v>18.7</v>
      </c>
      <c r="P113" s="16">
        <f t="shared" si="2"/>
        <v>-25</v>
      </c>
      <c r="Q113" s="9">
        <v>86</v>
      </c>
      <c r="R113" s="9">
        <v>7.3</v>
      </c>
      <c r="S113" s="9">
        <v>69</v>
      </c>
      <c r="T113" s="9">
        <v>82.7</v>
      </c>
      <c r="U113" s="9">
        <v>30</v>
      </c>
      <c r="V113" s="9">
        <v>6</v>
      </c>
      <c r="W113" s="16">
        <f t="shared" si="3"/>
        <v>-1.4</v>
      </c>
      <c r="X113" s="16">
        <f t="shared" si="3"/>
        <v>-0.4</v>
      </c>
      <c r="Y113" s="16">
        <f t="shared" si="3"/>
        <v>-31.7</v>
      </c>
      <c r="Z113" s="9">
        <v>13.96</v>
      </c>
    </row>
    <row r="114" spans="1:26" ht="13.5" x14ac:dyDescent="0.25">
      <c r="A114" s="7" t="s">
        <v>64</v>
      </c>
      <c r="B114" s="6" t="s">
        <v>45</v>
      </c>
      <c r="C114" s="14">
        <f t="shared" si="0"/>
        <v>-4.2</v>
      </c>
      <c r="D114" s="16">
        <f t="shared" si="0"/>
        <v>-16</v>
      </c>
      <c r="E114" s="8">
        <v>1.4</v>
      </c>
      <c r="F114" s="8">
        <v>17337</v>
      </c>
      <c r="G114" s="8">
        <v>26036</v>
      </c>
      <c r="H114" s="8">
        <v>64</v>
      </c>
      <c r="I114" s="16">
        <f t="shared" si="1"/>
        <v>-24.3</v>
      </c>
      <c r="J114" s="16">
        <f t="shared" si="1"/>
        <v>-0.01</v>
      </c>
      <c r="K114" s="8">
        <v>35406</v>
      </c>
      <c r="L114" s="8">
        <v>77</v>
      </c>
      <c r="M114" s="8">
        <v>80</v>
      </c>
      <c r="N114" s="8">
        <v>541</v>
      </c>
      <c r="O114" s="8">
        <v>17.7</v>
      </c>
      <c r="P114" s="16">
        <f t="shared" si="2"/>
        <v>-33</v>
      </c>
      <c r="Q114" s="8">
        <v>78</v>
      </c>
      <c r="R114" s="8">
        <v>10.4</v>
      </c>
      <c r="S114" s="8">
        <v>76</v>
      </c>
      <c r="T114" s="8">
        <v>81.099999999999994</v>
      </c>
      <c r="U114" s="8">
        <v>37</v>
      </c>
      <c r="V114" s="8">
        <v>6</v>
      </c>
      <c r="W114" s="16">
        <f t="shared" si="3"/>
        <v>-2.1</v>
      </c>
      <c r="X114" s="16">
        <f t="shared" si="3"/>
        <v>-2.6</v>
      </c>
      <c r="Y114" s="16">
        <f t="shared" si="3"/>
        <v>-27.66</v>
      </c>
      <c r="Z114" s="8">
        <v>14.63</v>
      </c>
    </row>
    <row r="115" spans="1:26" ht="13.5" x14ac:dyDescent="0.25">
      <c r="A115" s="7" t="s">
        <v>65</v>
      </c>
      <c r="B115" s="6" t="s">
        <v>45</v>
      </c>
      <c r="C115" s="14">
        <f t="shared" si="0"/>
        <v>-0.1</v>
      </c>
      <c r="D115" s="16">
        <f t="shared" si="0"/>
        <v>-23</v>
      </c>
      <c r="E115" s="9">
        <v>1.9</v>
      </c>
      <c r="F115" s="9">
        <v>35517</v>
      </c>
      <c r="G115" s="9">
        <v>66917</v>
      </c>
      <c r="H115" s="9">
        <v>65</v>
      </c>
      <c r="I115" s="16">
        <f t="shared" si="1"/>
        <v>-5.4</v>
      </c>
      <c r="J115" s="16">
        <f t="shared" si="1"/>
        <v>-1.41</v>
      </c>
      <c r="K115" s="9">
        <v>52847</v>
      </c>
      <c r="L115" s="9">
        <v>91</v>
      </c>
      <c r="M115" s="9">
        <v>78</v>
      </c>
      <c r="N115" s="9">
        <v>482</v>
      </c>
      <c r="O115" s="9">
        <v>14.9</v>
      </c>
      <c r="P115" s="16">
        <f t="shared" si="2"/>
        <v>-13</v>
      </c>
      <c r="Q115" s="9">
        <v>87</v>
      </c>
      <c r="R115" s="9">
        <v>6</v>
      </c>
      <c r="S115" s="9">
        <v>91</v>
      </c>
      <c r="T115" s="9">
        <v>81.099999999999994</v>
      </c>
      <c r="U115" s="9">
        <v>72</v>
      </c>
      <c r="V115" s="9">
        <v>7</v>
      </c>
      <c r="W115" s="16">
        <f t="shared" si="3"/>
        <v>-4.3</v>
      </c>
      <c r="X115" s="16">
        <f t="shared" si="3"/>
        <v>-2.5</v>
      </c>
      <c r="Y115" s="16">
        <f t="shared" si="3"/>
        <v>-2.62</v>
      </c>
      <c r="Z115" s="9">
        <v>15.05</v>
      </c>
    </row>
    <row r="116" spans="1:26" ht="13.5" x14ac:dyDescent="0.25">
      <c r="A116" s="7" t="s">
        <v>66</v>
      </c>
      <c r="B116" s="6" t="s">
        <v>45</v>
      </c>
      <c r="C116" s="14">
        <f t="shared" ref="C116:D131" si="4">-C76</f>
        <v>-4.2</v>
      </c>
      <c r="D116" s="16">
        <f t="shared" si="4"/>
        <v>-18</v>
      </c>
      <c r="E116" s="8">
        <v>1</v>
      </c>
      <c r="F116" s="8">
        <v>12732</v>
      </c>
      <c r="G116" s="8">
        <v>9946</v>
      </c>
      <c r="H116" s="8">
        <v>60</v>
      </c>
      <c r="I116" s="16">
        <f t="shared" ref="I116:J131" si="5">-I76</f>
        <v>-21.4</v>
      </c>
      <c r="J116" s="16">
        <f t="shared" si="5"/>
        <v>-0.11</v>
      </c>
      <c r="K116" s="8">
        <v>9885</v>
      </c>
      <c r="L116" s="8">
        <v>76</v>
      </c>
      <c r="M116" s="8">
        <v>36</v>
      </c>
      <c r="N116" s="8">
        <v>420</v>
      </c>
      <c r="O116" s="8">
        <v>14.9</v>
      </c>
      <c r="P116" s="16">
        <f t="shared" si="2"/>
        <v>-33</v>
      </c>
      <c r="Q116" s="8">
        <v>78</v>
      </c>
      <c r="R116" s="8">
        <v>9</v>
      </c>
      <c r="S116" s="8">
        <v>63</v>
      </c>
      <c r="T116" s="8">
        <v>74.2</v>
      </c>
      <c r="U116" s="8">
        <v>66</v>
      </c>
      <c r="V116" s="8">
        <v>7.3</v>
      </c>
      <c r="W116" s="16">
        <f t="shared" ref="W116:Y131" si="6">-W76</f>
        <v>-13.1</v>
      </c>
      <c r="X116" s="16">
        <f t="shared" si="6"/>
        <v>-23.7</v>
      </c>
      <c r="Y116" s="16">
        <f t="shared" si="6"/>
        <v>-28.63</v>
      </c>
      <c r="Z116" s="8">
        <v>12.66</v>
      </c>
    </row>
    <row r="117" spans="1:26" ht="13.5" x14ac:dyDescent="0.25">
      <c r="A117" s="7" t="s">
        <v>67</v>
      </c>
      <c r="B117" s="6" t="s">
        <v>45</v>
      </c>
      <c r="C117" s="14">
        <f t="shared" si="4"/>
        <v>0</v>
      </c>
      <c r="D117" s="16">
        <f t="shared" si="4"/>
        <v>-20</v>
      </c>
      <c r="E117" s="9">
        <v>2</v>
      </c>
      <c r="F117" s="9">
        <v>25493</v>
      </c>
      <c r="G117" s="9">
        <v>66869</v>
      </c>
      <c r="H117" s="9">
        <v>75</v>
      </c>
      <c r="I117" s="16">
        <f t="shared" si="5"/>
        <v>-8.8000000000000007</v>
      </c>
      <c r="J117" s="16">
        <f t="shared" si="5"/>
        <v>-1.49</v>
      </c>
      <c r="K117" s="9">
        <v>44321</v>
      </c>
      <c r="L117" s="9">
        <v>94</v>
      </c>
      <c r="M117" s="9">
        <v>73</v>
      </c>
      <c r="N117" s="9">
        <v>519</v>
      </c>
      <c r="O117" s="9">
        <v>17.8</v>
      </c>
      <c r="P117" s="16">
        <f t="shared" si="2"/>
        <v>-30</v>
      </c>
      <c r="Q117" s="9">
        <v>90</v>
      </c>
      <c r="R117" s="9">
        <v>6.1</v>
      </c>
      <c r="S117" s="9">
        <v>75</v>
      </c>
      <c r="T117" s="9">
        <v>81.3</v>
      </c>
      <c r="U117" s="9">
        <v>76</v>
      </c>
      <c r="V117" s="9">
        <v>7.5</v>
      </c>
      <c r="W117" s="16">
        <f t="shared" si="6"/>
        <v>-4.9000000000000004</v>
      </c>
      <c r="X117" s="16">
        <f t="shared" si="6"/>
        <v>-1.1000000000000001</v>
      </c>
      <c r="Y117" s="16">
        <f t="shared" si="6"/>
        <v>-0.66</v>
      </c>
      <c r="Z117" s="9">
        <v>15.66</v>
      </c>
    </row>
    <row r="118" spans="1:26" ht="13.5" x14ac:dyDescent="0.25">
      <c r="A118" s="7" t="s">
        <v>68</v>
      </c>
      <c r="B118" s="6" t="s">
        <v>45</v>
      </c>
      <c r="C118" s="14">
        <f t="shared" si="4"/>
        <v>-0.2</v>
      </c>
      <c r="D118" s="16">
        <f t="shared" si="4"/>
        <v>-26</v>
      </c>
      <c r="E118" s="8">
        <v>2.2999999999999998</v>
      </c>
      <c r="F118" s="8">
        <v>21892</v>
      </c>
      <c r="G118" s="8">
        <v>33421</v>
      </c>
      <c r="H118" s="8">
        <v>73</v>
      </c>
      <c r="I118" s="16">
        <f t="shared" si="5"/>
        <v>-10.5</v>
      </c>
      <c r="J118" s="16">
        <f t="shared" si="5"/>
        <v>-0.59</v>
      </c>
      <c r="K118" s="8">
        <v>30420</v>
      </c>
      <c r="L118" s="8">
        <v>93</v>
      </c>
      <c r="M118" s="8">
        <v>73</v>
      </c>
      <c r="N118" s="8">
        <v>524</v>
      </c>
      <c r="O118" s="8">
        <v>18.2</v>
      </c>
      <c r="P118" s="16">
        <f t="shared" si="2"/>
        <v>-12</v>
      </c>
      <c r="Q118" s="8">
        <v>88</v>
      </c>
      <c r="R118" s="8">
        <v>10.3</v>
      </c>
      <c r="S118" s="8">
        <v>74</v>
      </c>
      <c r="T118" s="8">
        <v>81.2</v>
      </c>
      <c r="U118" s="8">
        <v>89</v>
      </c>
      <c r="V118" s="8">
        <v>7.2</v>
      </c>
      <c r="W118" s="16">
        <f t="shared" si="6"/>
        <v>-2.2000000000000002</v>
      </c>
      <c r="X118" s="16">
        <f t="shared" si="6"/>
        <v>-0.9</v>
      </c>
      <c r="Y118" s="16">
        <f t="shared" si="6"/>
        <v>-13.02</v>
      </c>
      <c r="Z118" s="8">
        <v>14.87</v>
      </c>
    </row>
    <row r="119" spans="1:26" ht="13.5" x14ac:dyDescent="0.25">
      <c r="A119" s="7" t="s">
        <v>69</v>
      </c>
      <c r="B119" s="6" t="s">
        <v>45</v>
      </c>
      <c r="C119" s="14">
        <f t="shared" si="4"/>
        <v>-0.3</v>
      </c>
      <c r="D119" s="16">
        <f t="shared" si="4"/>
        <v>-18</v>
      </c>
      <c r="E119" s="9">
        <v>2</v>
      </c>
      <c r="F119" s="9">
        <v>31459</v>
      </c>
      <c r="G119" s="9">
        <v>6905</v>
      </c>
      <c r="H119" s="9">
        <v>75</v>
      </c>
      <c r="I119" s="16">
        <f t="shared" si="5"/>
        <v>-7.9</v>
      </c>
      <c r="J119" s="16">
        <f t="shared" si="5"/>
        <v>-0.38</v>
      </c>
      <c r="K119" s="9">
        <v>43990</v>
      </c>
      <c r="L119" s="9">
        <v>93</v>
      </c>
      <c r="M119" s="9">
        <v>81</v>
      </c>
      <c r="N119" s="9">
        <v>500</v>
      </c>
      <c r="O119" s="9">
        <v>17.899999999999999</v>
      </c>
      <c r="P119" s="16">
        <f t="shared" si="2"/>
        <v>-15</v>
      </c>
      <c r="Q119" s="9">
        <v>96</v>
      </c>
      <c r="R119" s="9">
        <v>8.1</v>
      </c>
      <c r="S119" s="9">
        <v>76</v>
      </c>
      <c r="T119" s="9">
        <v>81.400000000000006</v>
      </c>
      <c r="U119" s="9">
        <v>73</v>
      </c>
      <c r="V119" s="9">
        <v>7.7</v>
      </c>
      <c r="W119" s="16">
        <f t="shared" si="6"/>
        <v>-3.3</v>
      </c>
      <c r="X119" s="16">
        <f t="shared" si="6"/>
        <v>-0.6</v>
      </c>
      <c r="Y119" s="16">
        <f t="shared" si="6"/>
        <v>-2.83</v>
      </c>
      <c r="Z119" s="9">
        <v>15.56</v>
      </c>
    </row>
    <row r="120" spans="1:26" ht="13.5" x14ac:dyDescent="0.25">
      <c r="A120" s="7" t="s">
        <v>70</v>
      </c>
      <c r="B120" s="6" t="s">
        <v>45</v>
      </c>
      <c r="C120" s="14">
        <f t="shared" si="4"/>
        <v>-4</v>
      </c>
      <c r="D120" s="16">
        <f t="shared" si="4"/>
        <v>-24</v>
      </c>
      <c r="E120" s="8">
        <v>1</v>
      </c>
      <c r="F120" s="8">
        <v>15371</v>
      </c>
      <c r="G120" s="8">
        <v>9222</v>
      </c>
      <c r="H120" s="8">
        <v>60</v>
      </c>
      <c r="I120" s="16">
        <f t="shared" si="5"/>
        <v>-8.1</v>
      </c>
      <c r="J120" s="16">
        <f t="shared" si="5"/>
        <v>-3.05</v>
      </c>
      <c r="K120" s="8">
        <v>19806</v>
      </c>
      <c r="L120" s="8">
        <v>91</v>
      </c>
      <c r="M120" s="8">
        <v>89</v>
      </c>
      <c r="N120" s="8">
        <v>501</v>
      </c>
      <c r="O120" s="8">
        <v>18.2</v>
      </c>
      <c r="P120" s="16">
        <f t="shared" si="2"/>
        <v>-34</v>
      </c>
      <c r="Q120" s="8">
        <v>79</v>
      </c>
      <c r="R120" s="8">
        <v>10.8</v>
      </c>
      <c r="S120" s="8">
        <v>55</v>
      </c>
      <c r="T120" s="8">
        <v>76.900000000000006</v>
      </c>
      <c r="U120" s="8">
        <v>57</v>
      </c>
      <c r="V120" s="8">
        <v>5.9</v>
      </c>
      <c r="W120" s="16">
        <f t="shared" si="6"/>
        <v>-1.8</v>
      </c>
      <c r="X120" s="16">
        <f t="shared" si="6"/>
        <v>-1.1000000000000001</v>
      </c>
      <c r="Y120" s="16">
        <f t="shared" si="6"/>
        <v>-7.24</v>
      </c>
      <c r="Z120" s="8">
        <v>14.2</v>
      </c>
    </row>
    <row r="121" spans="1:26" ht="13.5" x14ac:dyDescent="0.25">
      <c r="A121" s="7" t="s">
        <v>71</v>
      </c>
      <c r="B121" s="6" t="s">
        <v>45</v>
      </c>
      <c r="C121" s="14">
        <f t="shared" si="4"/>
        <v>-1.2</v>
      </c>
      <c r="D121" s="16">
        <f t="shared" si="4"/>
        <v>-17</v>
      </c>
      <c r="E121" s="9">
        <v>1.6</v>
      </c>
      <c r="F121" s="9">
        <v>19366</v>
      </c>
      <c r="G121" s="9">
        <v>28408</v>
      </c>
      <c r="H121" s="9">
        <v>64</v>
      </c>
      <c r="I121" s="16">
        <f t="shared" si="5"/>
        <v>-8.6999999999999993</v>
      </c>
      <c r="J121" s="16">
        <f t="shared" si="5"/>
        <v>-6.14</v>
      </c>
      <c r="K121" s="9">
        <v>24384</v>
      </c>
      <c r="L121" s="9">
        <v>85</v>
      </c>
      <c r="M121" s="9">
        <v>32</v>
      </c>
      <c r="N121" s="9">
        <v>490</v>
      </c>
      <c r="O121" s="9">
        <v>18</v>
      </c>
      <c r="P121" s="16">
        <f t="shared" si="2"/>
        <v>-20</v>
      </c>
      <c r="Q121" s="9">
        <v>86</v>
      </c>
      <c r="R121" s="9">
        <v>6.5</v>
      </c>
      <c r="S121" s="9">
        <v>58</v>
      </c>
      <c r="T121" s="9">
        <v>80.8</v>
      </c>
      <c r="U121" s="9">
        <v>49</v>
      </c>
      <c r="V121" s="9">
        <v>5</v>
      </c>
      <c r="W121" s="16">
        <f t="shared" si="6"/>
        <v>-5.8</v>
      </c>
      <c r="X121" s="16">
        <f t="shared" si="6"/>
        <v>-1.2</v>
      </c>
      <c r="Y121" s="16">
        <f t="shared" si="6"/>
        <v>-8.5</v>
      </c>
      <c r="Z121" s="9">
        <v>14.71</v>
      </c>
    </row>
    <row r="122" spans="1:26" ht="13.5" x14ac:dyDescent="0.25">
      <c r="A122" s="7" t="s">
        <v>72</v>
      </c>
      <c r="B122" s="6" t="s">
        <v>45</v>
      </c>
      <c r="C122" s="14">
        <f t="shared" si="4"/>
        <v>-1.4</v>
      </c>
      <c r="D122" s="16">
        <f t="shared" si="4"/>
        <v>-25</v>
      </c>
      <c r="E122" s="8">
        <v>1.2</v>
      </c>
      <c r="F122" s="8">
        <v>16682</v>
      </c>
      <c r="G122" s="8">
        <v>7798</v>
      </c>
      <c r="H122" s="8">
        <v>59</v>
      </c>
      <c r="I122" s="16">
        <f t="shared" si="5"/>
        <v>-5</v>
      </c>
      <c r="J122" s="16">
        <f t="shared" si="5"/>
        <v>-8.65</v>
      </c>
      <c r="K122" s="8">
        <v>19335</v>
      </c>
      <c r="L122" s="8">
        <v>89</v>
      </c>
      <c r="M122" s="8">
        <v>91</v>
      </c>
      <c r="N122" s="8">
        <v>488</v>
      </c>
      <c r="O122" s="8">
        <v>16.399999999999999</v>
      </c>
      <c r="P122" s="16">
        <f t="shared" si="2"/>
        <v>-12</v>
      </c>
      <c r="Q122" s="8">
        <v>81</v>
      </c>
      <c r="R122" s="8">
        <v>6.6</v>
      </c>
      <c r="S122" s="8">
        <v>59</v>
      </c>
      <c r="T122" s="8">
        <v>76.099999999999994</v>
      </c>
      <c r="U122" s="8">
        <v>62</v>
      </c>
      <c r="V122" s="8">
        <v>5.9</v>
      </c>
      <c r="W122" s="16">
        <f t="shared" si="6"/>
        <v>-3</v>
      </c>
      <c r="X122" s="16">
        <f t="shared" si="6"/>
        <v>-1.5</v>
      </c>
      <c r="Y122" s="16">
        <f t="shared" si="6"/>
        <v>-6.38</v>
      </c>
      <c r="Z122" s="8">
        <v>14.78</v>
      </c>
    </row>
    <row r="123" spans="1:26" ht="13.5" x14ac:dyDescent="0.25">
      <c r="A123" s="7" t="s">
        <v>73</v>
      </c>
      <c r="B123" s="6" t="s">
        <v>45</v>
      </c>
      <c r="C123" s="14">
        <f t="shared" si="4"/>
        <v>-0.5</v>
      </c>
      <c r="D123" s="16">
        <f t="shared" si="4"/>
        <v>-20</v>
      </c>
      <c r="E123" s="9">
        <v>1.4</v>
      </c>
      <c r="F123" s="9">
        <v>19119</v>
      </c>
      <c r="G123" s="9">
        <v>18065</v>
      </c>
      <c r="H123" s="9">
        <v>64</v>
      </c>
      <c r="I123" s="16">
        <f t="shared" si="5"/>
        <v>-7.7</v>
      </c>
      <c r="J123" s="16">
        <f t="shared" si="5"/>
        <v>-3.61</v>
      </c>
      <c r="K123" s="9">
        <v>32480</v>
      </c>
      <c r="L123" s="9">
        <v>92</v>
      </c>
      <c r="M123" s="9">
        <v>83</v>
      </c>
      <c r="N123" s="9">
        <v>499</v>
      </c>
      <c r="O123" s="9">
        <v>18.399999999999999</v>
      </c>
      <c r="P123" s="16">
        <f t="shared" si="2"/>
        <v>-26</v>
      </c>
      <c r="Q123" s="9">
        <v>87</v>
      </c>
      <c r="R123" s="9">
        <v>10.3</v>
      </c>
      <c r="S123" s="9">
        <v>66</v>
      </c>
      <c r="T123" s="9">
        <v>80.099999999999994</v>
      </c>
      <c r="U123" s="9">
        <v>60</v>
      </c>
      <c r="V123" s="9">
        <v>6.1</v>
      </c>
      <c r="W123" s="16">
        <f t="shared" si="6"/>
        <v>-3.9</v>
      </c>
      <c r="X123" s="16">
        <f t="shared" si="6"/>
        <v>-0.7</v>
      </c>
      <c r="Y123" s="16">
        <f t="shared" si="6"/>
        <v>-5.55</v>
      </c>
      <c r="Z123" s="9">
        <v>14.62</v>
      </c>
    </row>
    <row r="124" spans="1:26" ht="13.5" x14ac:dyDescent="0.25">
      <c r="A124" s="7" t="s">
        <v>74</v>
      </c>
      <c r="B124" s="6" t="s">
        <v>45</v>
      </c>
      <c r="C124" s="14">
        <f t="shared" si="4"/>
        <v>0</v>
      </c>
      <c r="D124" s="16">
        <f t="shared" si="4"/>
        <v>-20</v>
      </c>
      <c r="E124" s="8">
        <v>1.8</v>
      </c>
      <c r="F124" s="8">
        <v>22847</v>
      </c>
      <c r="G124" s="8">
        <v>21636</v>
      </c>
      <c r="H124" s="8">
        <v>58</v>
      </c>
      <c r="I124" s="16">
        <f t="shared" si="5"/>
        <v>-10.9</v>
      </c>
      <c r="J124" s="16">
        <f t="shared" si="5"/>
        <v>-8.99</v>
      </c>
      <c r="K124" s="8">
        <v>34769</v>
      </c>
      <c r="L124" s="8">
        <v>93</v>
      </c>
      <c r="M124" s="8">
        <v>53</v>
      </c>
      <c r="N124" s="8">
        <v>484</v>
      </c>
      <c r="O124" s="8">
        <v>17.3</v>
      </c>
      <c r="P124" s="16">
        <f t="shared" si="2"/>
        <v>-25</v>
      </c>
      <c r="Q124" s="8">
        <v>79</v>
      </c>
      <c r="R124" s="8">
        <v>7.3</v>
      </c>
      <c r="S124" s="8">
        <v>69</v>
      </c>
      <c r="T124" s="8">
        <v>82.4</v>
      </c>
      <c r="U124" s="8">
        <v>75</v>
      </c>
      <c r="V124" s="8">
        <v>6.3</v>
      </c>
      <c r="W124" s="16">
        <f t="shared" si="6"/>
        <v>-4.2</v>
      </c>
      <c r="X124" s="16">
        <f t="shared" si="6"/>
        <v>-0.8</v>
      </c>
      <c r="Y124" s="16">
        <f t="shared" si="6"/>
        <v>-6.34</v>
      </c>
      <c r="Z124" s="8">
        <v>15.85</v>
      </c>
    </row>
    <row r="125" spans="1:26" ht="13.5" x14ac:dyDescent="0.25">
      <c r="A125" s="7" t="s">
        <v>75</v>
      </c>
      <c r="B125" s="6" t="s">
        <v>45</v>
      </c>
      <c r="C125" s="14">
        <f t="shared" si="4"/>
        <v>0</v>
      </c>
      <c r="D125" s="16">
        <f t="shared" si="4"/>
        <v>-21</v>
      </c>
      <c r="E125" s="9">
        <v>1.7</v>
      </c>
      <c r="F125" s="9">
        <v>26242</v>
      </c>
      <c r="G125" s="9">
        <v>44889</v>
      </c>
      <c r="H125" s="9">
        <v>74</v>
      </c>
      <c r="I125" s="16">
        <f t="shared" si="5"/>
        <v>-13.9</v>
      </c>
      <c r="J125" s="16">
        <f t="shared" si="5"/>
        <v>-1.29</v>
      </c>
      <c r="K125" s="9">
        <v>37094</v>
      </c>
      <c r="L125" s="9">
        <v>92</v>
      </c>
      <c r="M125" s="9">
        <v>87</v>
      </c>
      <c r="N125" s="9">
        <v>496</v>
      </c>
      <c r="O125" s="9">
        <v>19.2</v>
      </c>
      <c r="P125" s="16">
        <f t="shared" si="2"/>
        <v>-10</v>
      </c>
      <c r="Q125" s="9">
        <v>95</v>
      </c>
      <c r="R125" s="9">
        <v>10.9</v>
      </c>
      <c r="S125" s="9">
        <v>85</v>
      </c>
      <c r="T125" s="9">
        <v>81.900000000000006</v>
      </c>
      <c r="U125" s="9">
        <v>80</v>
      </c>
      <c r="V125" s="9">
        <v>7.6</v>
      </c>
      <c r="W125" s="16">
        <f t="shared" si="6"/>
        <v>-5.0999999999999996</v>
      </c>
      <c r="X125" s="16">
        <f t="shared" si="6"/>
        <v>-1</v>
      </c>
      <c r="Y125" s="16">
        <f t="shared" si="6"/>
        <v>-1.23</v>
      </c>
      <c r="Z125" s="9">
        <v>15.11</v>
      </c>
    </row>
    <row r="126" spans="1:26" ht="13.5" x14ac:dyDescent="0.25">
      <c r="A126" s="7" t="s">
        <v>76</v>
      </c>
      <c r="B126" s="6" t="s">
        <v>45</v>
      </c>
      <c r="C126" s="14">
        <f t="shared" si="4"/>
        <v>-0.1</v>
      </c>
      <c r="D126" s="16">
        <f t="shared" si="4"/>
        <v>-23</v>
      </c>
      <c r="E126" s="8">
        <v>1.8</v>
      </c>
      <c r="F126" s="8">
        <v>30060</v>
      </c>
      <c r="G126" s="8">
        <v>99209</v>
      </c>
      <c r="H126" s="8">
        <v>79</v>
      </c>
      <c r="I126" s="16">
        <f t="shared" si="5"/>
        <v>-8.4</v>
      </c>
      <c r="J126" s="16">
        <f t="shared" si="5"/>
        <v>-1.57</v>
      </c>
      <c r="K126" s="8">
        <v>50323</v>
      </c>
      <c r="L126" s="8">
        <v>94</v>
      </c>
      <c r="M126" s="8">
        <v>86</v>
      </c>
      <c r="N126" s="8">
        <v>517</v>
      </c>
      <c r="O126" s="8">
        <v>17.2</v>
      </c>
      <c r="P126" s="16">
        <f t="shared" si="2"/>
        <v>-22</v>
      </c>
      <c r="Q126" s="8">
        <v>95</v>
      </c>
      <c r="R126" s="8">
        <v>8.4</v>
      </c>
      <c r="S126" s="8">
        <v>49</v>
      </c>
      <c r="T126" s="8">
        <v>82.8</v>
      </c>
      <c r="U126" s="8">
        <v>81</v>
      </c>
      <c r="V126" s="8">
        <v>7.8</v>
      </c>
      <c r="W126" s="16">
        <f t="shared" si="6"/>
        <v>-4.2</v>
      </c>
      <c r="X126" s="16">
        <f t="shared" si="6"/>
        <v>-0.7</v>
      </c>
      <c r="Y126" s="16">
        <f t="shared" si="6"/>
        <v>-5.87</v>
      </c>
      <c r="Z126" s="8">
        <v>14.78</v>
      </c>
    </row>
    <row r="127" spans="1:26" ht="13.5" x14ac:dyDescent="0.25">
      <c r="A127" s="7" t="s">
        <v>77</v>
      </c>
      <c r="B127" s="6" t="s">
        <v>45</v>
      </c>
      <c r="C127" s="14">
        <f t="shared" si="4"/>
        <v>-12.7</v>
      </c>
      <c r="D127" s="16">
        <f t="shared" si="4"/>
        <v>-21</v>
      </c>
      <c r="E127" s="9">
        <v>0.9</v>
      </c>
      <c r="F127" s="9">
        <v>13044</v>
      </c>
      <c r="G127" s="9">
        <v>10524</v>
      </c>
      <c r="H127" s="9">
        <v>48</v>
      </c>
      <c r="I127" s="16">
        <f t="shared" si="5"/>
        <v>-25.8</v>
      </c>
      <c r="J127" s="16">
        <f t="shared" si="5"/>
        <v>-2.59</v>
      </c>
      <c r="K127" s="9">
        <v>19032</v>
      </c>
      <c r="L127" s="9">
        <v>73</v>
      </c>
      <c r="M127" s="9">
        <v>31</v>
      </c>
      <c r="N127" s="9">
        <v>455</v>
      </c>
      <c r="O127" s="9">
        <v>15.2</v>
      </c>
      <c r="P127" s="16">
        <f t="shared" si="2"/>
        <v>-37</v>
      </c>
      <c r="Q127" s="9">
        <v>61</v>
      </c>
      <c r="R127" s="9">
        <v>5.5</v>
      </c>
      <c r="S127" s="9">
        <v>88</v>
      </c>
      <c r="T127" s="9">
        <v>74.599999999999994</v>
      </c>
      <c r="U127" s="9">
        <v>67</v>
      </c>
      <c r="V127" s="9">
        <v>5.3</v>
      </c>
      <c r="W127" s="16">
        <f t="shared" si="6"/>
        <v>-5.0999999999999996</v>
      </c>
      <c r="X127" s="16">
        <f t="shared" si="6"/>
        <v>-3.3</v>
      </c>
      <c r="Y127" s="16">
        <f t="shared" si="6"/>
        <v>-46.13</v>
      </c>
      <c r="Z127" s="9">
        <v>11.73</v>
      </c>
    </row>
    <row r="128" spans="1:26" ht="13.5" x14ac:dyDescent="0.25">
      <c r="A128" s="7" t="s">
        <v>78</v>
      </c>
      <c r="B128" s="6" t="s">
        <v>45</v>
      </c>
      <c r="C128" s="14">
        <f t="shared" si="4"/>
        <v>-0.1</v>
      </c>
      <c r="D128" s="16">
        <f t="shared" si="4"/>
        <v>-22</v>
      </c>
      <c r="E128" s="8">
        <v>1.8</v>
      </c>
      <c r="F128" s="8">
        <v>26904</v>
      </c>
      <c r="G128" s="8">
        <v>62965</v>
      </c>
      <c r="H128" s="8">
        <v>70</v>
      </c>
      <c r="I128" s="16">
        <f t="shared" si="5"/>
        <v>-6.8</v>
      </c>
      <c r="J128" s="16">
        <f t="shared" si="5"/>
        <v>-2.62</v>
      </c>
      <c r="K128" s="8">
        <v>44743</v>
      </c>
      <c r="L128" s="8">
        <v>95</v>
      </c>
      <c r="M128" s="8">
        <v>75</v>
      </c>
      <c r="N128" s="8">
        <v>500</v>
      </c>
      <c r="O128" s="8">
        <v>16.600000000000001</v>
      </c>
      <c r="P128" s="16">
        <f t="shared" si="2"/>
        <v>-13</v>
      </c>
      <c r="Q128" s="8">
        <v>97</v>
      </c>
      <c r="R128" s="8">
        <v>11.5</v>
      </c>
      <c r="S128" s="8">
        <v>66</v>
      </c>
      <c r="T128" s="8">
        <v>81.099999999999994</v>
      </c>
      <c r="U128" s="8">
        <v>77</v>
      </c>
      <c r="V128" s="8">
        <v>6.8</v>
      </c>
      <c r="W128" s="16">
        <f t="shared" si="6"/>
        <v>-1.9</v>
      </c>
      <c r="X128" s="16">
        <f t="shared" si="6"/>
        <v>-1.2</v>
      </c>
      <c r="Y128" s="16">
        <f t="shared" si="6"/>
        <v>-12.06</v>
      </c>
      <c r="Z128" s="8">
        <v>14.83</v>
      </c>
    </row>
    <row r="129" spans="1:26" ht="13.5" x14ac:dyDescent="0.25">
      <c r="A129" s="7" t="s">
        <v>79</v>
      </c>
      <c r="B129" s="6" t="s">
        <v>45</v>
      </c>
      <c r="C129" s="14">
        <f t="shared" si="4"/>
        <v>0</v>
      </c>
      <c r="D129" s="16">
        <f t="shared" si="4"/>
        <v>-19</v>
      </c>
      <c r="E129" s="9">
        <v>2.2999999999999998</v>
      </c>
      <c r="F129" s="9">
        <v>38001</v>
      </c>
      <c r="G129" s="9">
        <v>115918</v>
      </c>
      <c r="H129" s="9">
        <v>67</v>
      </c>
      <c r="I129" s="16">
        <f t="shared" si="5"/>
        <v>-11.4</v>
      </c>
      <c r="J129" s="16">
        <f t="shared" si="5"/>
        <v>-2.8</v>
      </c>
      <c r="K129" s="9">
        <v>54450</v>
      </c>
      <c r="L129" s="9">
        <v>90</v>
      </c>
      <c r="M129" s="9">
        <v>89</v>
      </c>
      <c r="N129" s="9">
        <v>496</v>
      </c>
      <c r="O129" s="9">
        <v>17.100000000000001</v>
      </c>
      <c r="P129" s="16">
        <f t="shared" si="2"/>
        <v>-18</v>
      </c>
      <c r="Q129" s="9">
        <v>87</v>
      </c>
      <c r="R129" s="9">
        <v>8.3000000000000007</v>
      </c>
      <c r="S129" s="9">
        <v>70</v>
      </c>
      <c r="T129" s="9">
        <v>78.7</v>
      </c>
      <c r="U129" s="9">
        <v>90</v>
      </c>
      <c r="V129" s="9">
        <v>7</v>
      </c>
      <c r="W129" s="16">
        <f t="shared" si="6"/>
        <v>-1.5</v>
      </c>
      <c r="X129" s="16">
        <f t="shared" si="6"/>
        <v>-4.8</v>
      </c>
      <c r="Y129" s="16">
        <f t="shared" si="6"/>
        <v>-11.13</v>
      </c>
      <c r="Z129" s="9">
        <v>14.27</v>
      </c>
    </row>
    <row r="130" spans="1:26" ht="13.5" x14ac:dyDescent="0.25">
      <c r="A130" s="7" t="s">
        <v>81</v>
      </c>
      <c r="B130" s="6" t="s">
        <v>45</v>
      </c>
      <c r="C130" s="14">
        <f t="shared" si="4"/>
        <v>-6.7</v>
      </c>
      <c r="D130" s="16">
        <f t="shared" si="4"/>
        <v>-21</v>
      </c>
      <c r="E130" s="9">
        <v>1.4</v>
      </c>
      <c r="F130" s="9">
        <v>10225</v>
      </c>
      <c r="G130" s="9">
        <v>5861</v>
      </c>
      <c r="H130" s="9">
        <v>68</v>
      </c>
      <c r="I130" s="16">
        <f t="shared" si="5"/>
        <v>-14</v>
      </c>
      <c r="J130" s="16">
        <f t="shared" si="5"/>
        <v>-3.02</v>
      </c>
      <c r="K130" s="9">
        <v>10905</v>
      </c>
      <c r="L130" s="9">
        <v>88</v>
      </c>
      <c r="M130" s="9">
        <v>41</v>
      </c>
      <c r="N130" s="9">
        <v>401</v>
      </c>
      <c r="O130" s="9">
        <v>16.3</v>
      </c>
      <c r="P130" s="16">
        <f t="shared" si="2"/>
        <v>-19</v>
      </c>
      <c r="Q130" s="9">
        <v>75</v>
      </c>
      <c r="R130" s="9">
        <v>4</v>
      </c>
      <c r="S130" s="9">
        <v>78</v>
      </c>
      <c r="T130" s="9">
        <v>73.5</v>
      </c>
      <c r="U130" s="9">
        <v>69</v>
      </c>
      <c r="V130" s="9">
        <v>6.7</v>
      </c>
      <c r="W130" s="16">
        <f t="shared" si="6"/>
        <v>-7.9</v>
      </c>
      <c r="X130" s="16">
        <f t="shared" si="6"/>
        <v>-21</v>
      </c>
      <c r="Y130" s="16">
        <f t="shared" si="6"/>
        <v>-12.5</v>
      </c>
      <c r="Z130" s="9">
        <v>14.84</v>
      </c>
    </row>
    <row r="131" spans="1:26" ht="13.5" x14ac:dyDescent="0.25">
      <c r="A131" s="7" t="s">
        <v>82</v>
      </c>
      <c r="B131" s="6" t="s">
        <v>45</v>
      </c>
      <c r="C131" s="14">
        <f t="shared" si="4"/>
        <v>-2.8</v>
      </c>
      <c r="D131" s="16">
        <f t="shared" si="4"/>
        <v>-11</v>
      </c>
      <c r="E131" s="8">
        <v>0.9</v>
      </c>
      <c r="F131" s="8">
        <v>15286</v>
      </c>
      <c r="G131" s="8">
        <v>15142</v>
      </c>
      <c r="H131" s="8">
        <v>68</v>
      </c>
      <c r="I131" s="16">
        <f t="shared" si="5"/>
        <v>-10.5</v>
      </c>
      <c r="J131" s="16">
        <f t="shared" si="5"/>
        <v>-2.17</v>
      </c>
      <c r="K131" s="8">
        <v>19719</v>
      </c>
      <c r="L131" s="8">
        <v>87</v>
      </c>
      <c r="M131" s="8">
        <v>91</v>
      </c>
      <c r="N131" s="8">
        <v>469</v>
      </c>
      <c r="O131" s="8">
        <v>16.600000000000001</v>
      </c>
      <c r="P131" s="16">
        <f t="shared" si="2"/>
        <v>-16</v>
      </c>
      <c r="Q131" s="8">
        <v>49</v>
      </c>
      <c r="R131" s="8">
        <v>2.5</v>
      </c>
      <c r="S131" s="8">
        <v>65</v>
      </c>
      <c r="T131" s="8">
        <v>69.8</v>
      </c>
      <c r="U131" s="8">
        <v>37</v>
      </c>
      <c r="V131" s="8">
        <v>5.6</v>
      </c>
      <c r="W131" s="16">
        <f t="shared" si="6"/>
        <v>-2.8</v>
      </c>
      <c r="X131" s="16">
        <f t="shared" si="6"/>
        <v>-10.199999999999999</v>
      </c>
      <c r="Y131" s="16">
        <f t="shared" si="6"/>
        <v>-0.16</v>
      </c>
      <c r="Z131" s="8">
        <v>14.84</v>
      </c>
    </row>
    <row r="137" spans="1:26" ht="21" x14ac:dyDescent="0.2">
      <c r="A137" s="22" t="s">
        <v>89</v>
      </c>
      <c r="C137" s="33" t="s">
        <v>9</v>
      </c>
      <c r="D137" s="39"/>
      <c r="E137" s="34"/>
      <c r="F137" s="33" t="s">
        <v>10</v>
      </c>
      <c r="G137" s="34"/>
      <c r="H137" s="33" t="s">
        <v>11</v>
      </c>
      <c r="I137" s="39"/>
      <c r="J137" s="39"/>
      <c r="K137" s="34"/>
      <c r="L137" s="3" t="s">
        <v>12</v>
      </c>
      <c r="M137" s="33" t="s">
        <v>13</v>
      </c>
      <c r="N137" s="39"/>
      <c r="O137" s="34"/>
      <c r="P137" s="33" t="s">
        <v>14</v>
      </c>
      <c r="Q137" s="34"/>
      <c r="R137" s="33" t="s">
        <v>15</v>
      </c>
      <c r="S137" s="34"/>
      <c r="T137" s="33" t="s">
        <v>16</v>
      </c>
      <c r="U137" s="34"/>
      <c r="V137" s="3" t="s">
        <v>17</v>
      </c>
      <c r="W137" s="33" t="s">
        <v>18</v>
      </c>
      <c r="X137" s="34"/>
      <c r="Y137" s="33" t="s">
        <v>19</v>
      </c>
      <c r="Z137" s="34"/>
    </row>
    <row r="138" spans="1:26" ht="52.5" x14ac:dyDescent="0.2">
      <c r="B138" t="s">
        <v>45</v>
      </c>
      <c r="C138" s="4" t="s">
        <v>20</v>
      </c>
      <c r="D138" s="4" t="s">
        <v>21</v>
      </c>
      <c r="E138" s="4" t="s">
        <v>22</v>
      </c>
      <c r="F138" s="4" t="s">
        <v>23</v>
      </c>
      <c r="G138" s="4" t="s">
        <v>24</v>
      </c>
      <c r="H138" s="4" t="s">
        <v>25</v>
      </c>
      <c r="I138" s="4" t="s">
        <v>26</v>
      </c>
      <c r="J138" s="4" t="s">
        <v>27</v>
      </c>
      <c r="K138" s="4" t="s">
        <v>28</v>
      </c>
      <c r="L138" s="4" t="s">
        <v>29</v>
      </c>
      <c r="M138" s="4" t="s">
        <v>30</v>
      </c>
      <c r="N138" s="4" t="s">
        <v>31</v>
      </c>
      <c r="O138" s="4" t="s">
        <v>32</v>
      </c>
      <c r="P138" s="4" t="s">
        <v>33</v>
      </c>
      <c r="Q138" s="4" t="s">
        <v>34</v>
      </c>
      <c r="R138" s="4" t="s">
        <v>35</v>
      </c>
      <c r="S138" s="4" t="s">
        <v>36</v>
      </c>
      <c r="T138" s="4" t="s">
        <v>37</v>
      </c>
      <c r="U138" s="4" t="s">
        <v>38</v>
      </c>
      <c r="V138" s="4" t="s">
        <v>39</v>
      </c>
      <c r="W138" s="4" t="s">
        <v>40</v>
      </c>
      <c r="X138" s="4" t="s">
        <v>41</v>
      </c>
      <c r="Y138" s="4" t="s">
        <v>42</v>
      </c>
      <c r="Z138" s="4" t="s">
        <v>43</v>
      </c>
    </row>
    <row r="139" spans="1:26" x14ac:dyDescent="0.2">
      <c r="A139" t="s">
        <v>46</v>
      </c>
      <c r="B139" t="s">
        <v>45</v>
      </c>
      <c r="C139" s="16">
        <f t="shared" ref="C139:Z139" si="7">(C96-MIN(C$96:C$131))/(MAX(C$96:C$131)-MIN(C$96:C$131))</f>
        <v>0.9055118110236221</v>
      </c>
      <c r="D139" s="16">
        <f t="shared" si="7"/>
        <v>0.5</v>
      </c>
      <c r="E139" s="16">
        <f t="shared" si="7"/>
        <v>0.82352941176470573</v>
      </c>
      <c r="F139" s="16">
        <f t="shared" si="7"/>
        <v>0.67176699308755761</v>
      </c>
      <c r="G139" s="16">
        <f t="shared" si="7"/>
        <v>0.23912154610792588</v>
      </c>
      <c r="H139" s="16">
        <f t="shared" si="7"/>
        <v>0.80645161290322576</v>
      </c>
      <c r="I139" s="16">
        <f t="shared" si="7"/>
        <v>0.63507109004739337</v>
      </c>
      <c r="J139" s="16">
        <f t="shared" si="7"/>
        <v>0.89420935412026736</v>
      </c>
      <c r="K139" s="16">
        <f t="shared" si="7"/>
        <v>0.763446650959273</v>
      </c>
      <c r="L139" s="16">
        <f t="shared" si="7"/>
        <v>0.84</v>
      </c>
      <c r="M139" s="16">
        <f t="shared" si="7"/>
        <v>0.68852459016393441</v>
      </c>
      <c r="N139" s="16">
        <f t="shared" si="7"/>
        <v>0.83098591549295775</v>
      </c>
      <c r="O139" s="16">
        <f t="shared" si="7"/>
        <v>0.76595744680851041</v>
      </c>
      <c r="P139" s="16">
        <f t="shared" si="7"/>
        <v>0.88636363636363635</v>
      </c>
      <c r="Q139" s="16">
        <f t="shared" si="7"/>
        <v>0.875</v>
      </c>
      <c r="R139" s="16">
        <f t="shared" si="7"/>
        <v>0.89473684210526316</v>
      </c>
      <c r="S139" s="16">
        <f t="shared" si="7"/>
        <v>1</v>
      </c>
      <c r="T139" s="16">
        <f t="shared" si="7"/>
        <v>0.93846153846153868</v>
      </c>
      <c r="U139" s="16">
        <f t="shared" si="7"/>
        <v>0.91666666666666663</v>
      </c>
      <c r="V139" s="16">
        <f t="shared" si="7"/>
        <v>0.80645161290322587</v>
      </c>
      <c r="W139" s="16">
        <f t="shared" si="7"/>
        <v>0.93220338983050854</v>
      </c>
      <c r="X139" s="16">
        <f t="shared" si="7"/>
        <v>0.97008547008547008</v>
      </c>
      <c r="Y139" s="16">
        <f t="shared" si="7"/>
        <v>0.69610615618881866</v>
      </c>
      <c r="Z139" s="16">
        <f t="shared" si="7"/>
        <v>0.61893764434180154</v>
      </c>
    </row>
    <row r="140" spans="1:26" x14ac:dyDescent="0.2">
      <c r="A140" t="s">
        <v>47</v>
      </c>
      <c r="B140" t="s">
        <v>45</v>
      </c>
      <c r="C140" s="16">
        <f t="shared" ref="C140:Z140" si="8">(C97-MIN(C$96:C$131))/(MAX(C$96:C$131)-MIN(C$96:C$131))</f>
        <v>0.9055118110236221</v>
      </c>
      <c r="D140" s="16">
        <f t="shared" si="8"/>
        <v>0.375</v>
      </c>
      <c r="E140" s="16">
        <f t="shared" si="8"/>
        <v>0.47058823529411759</v>
      </c>
      <c r="F140" s="16">
        <f t="shared" si="8"/>
        <v>0.67061491935483875</v>
      </c>
      <c r="G140" s="16">
        <f t="shared" si="8"/>
        <v>0.37795869413122291</v>
      </c>
      <c r="H140" s="16">
        <f t="shared" si="8"/>
        <v>0.77419354838709675</v>
      </c>
      <c r="I140" s="16">
        <f t="shared" si="8"/>
        <v>0.77251184834123221</v>
      </c>
      <c r="J140" s="16">
        <f t="shared" si="8"/>
        <v>0.8819599109131403</v>
      </c>
      <c r="K140" s="16">
        <f t="shared" si="8"/>
        <v>0.75851004151239765</v>
      </c>
      <c r="L140" s="16">
        <f t="shared" si="8"/>
        <v>0.84</v>
      </c>
      <c r="M140" s="16">
        <f t="shared" si="8"/>
        <v>0.83606557377049184</v>
      </c>
      <c r="N140" s="16">
        <f t="shared" si="8"/>
        <v>0.60563380281690138</v>
      </c>
      <c r="O140" s="16">
        <f t="shared" si="8"/>
        <v>0.42553191489361653</v>
      </c>
      <c r="P140" s="16">
        <f t="shared" si="8"/>
        <v>0.59090909090909094</v>
      </c>
      <c r="Q140" s="16">
        <f t="shared" si="8"/>
        <v>0.97916666666666663</v>
      </c>
      <c r="R140" s="16">
        <f t="shared" si="8"/>
        <v>0.5368421052631579</v>
      </c>
      <c r="S140" s="16">
        <f t="shared" si="8"/>
        <v>0.76086956521739135</v>
      </c>
      <c r="T140" s="16">
        <f t="shared" si="8"/>
        <v>0.86923076923076903</v>
      </c>
      <c r="U140" s="16">
        <f t="shared" si="8"/>
        <v>0.65</v>
      </c>
      <c r="V140" s="16">
        <f t="shared" si="8"/>
        <v>0.87096774193548399</v>
      </c>
      <c r="W140" s="16">
        <f t="shared" si="8"/>
        <v>0.85593220338983056</v>
      </c>
      <c r="X140" s="16">
        <f t="shared" si="8"/>
        <v>0.98717948717948711</v>
      </c>
      <c r="Y140" s="16">
        <f t="shared" si="8"/>
        <v>0.8129214705242549</v>
      </c>
      <c r="Z140" s="16">
        <f t="shared" si="8"/>
        <v>0.63048498845265621</v>
      </c>
    </row>
    <row r="141" spans="1:26" x14ac:dyDescent="0.2">
      <c r="A141" t="s">
        <v>48</v>
      </c>
      <c r="B141" t="s">
        <v>45</v>
      </c>
      <c r="C141" s="16">
        <f t="shared" ref="C141:Z141" si="9">(C98-MIN(C$96:C$131))/(MAX(C$96:C$131)-MIN(C$96:C$131))</f>
        <v>0.88976377952755903</v>
      </c>
      <c r="D141" s="16">
        <f t="shared" si="9"/>
        <v>0.4375</v>
      </c>
      <c r="E141" s="16">
        <f t="shared" si="9"/>
        <v>0.76470588235294124</v>
      </c>
      <c r="F141" s="16">
        <f t="shared" si="9"/>
        <v>0.59940236175115202</v>
      </c>
      <c r="G141" s="16">
        <f t="shared" si="9"/>
        <v>0.61918823882170149</v>
      </c>
      <c r="H141" s="16">
        <f t="shared" si="9"/>
        <v>0.45161290322580644</v>
      </c>
      <c r="I141" s="16">
        <f t="shared" si="9"/>
        <v>0.87203791469194303</v>
      </c>
      <c r="J141" s="16">
        <f t="shared" si="9"/>
        <v>0.61692650334075716</v>
      </c>
      <c r="K141" s="16">
        <f t="shared" si="9"/>
        <v>0.77271401323908895</v>
      </c>
      <c r="L141" s="16">
        <f t="shared" si="9"/>
        <v>0.76</v>
      </c>
      <c r="M141" s="16">
        <f t="shared" si="9"/>
        <v>0.63934426229508201</v>
      </c>
      <c r="N141" s="16">
        <f t="shared" si="9"/>
        <v>0.76056338028169013</v>
      </c>
      <c r="O141" s="16">
        <f t="shared" si="9"/>
        <v>0.80851063829787195</v>
      </c>
      <c r="P141" s="16">
        <f t="shared" si="9"/>
        <v>0.72727272727272729</v>
      </c>
      <c r="Q141" s="16">
        <f t="shared" si="9"/>
        <v>0.64583333333333337</v>
      </c>
      <c r="R141" s="16">
        <f t="shared" si="9"/>
        <v>0.26315789473684209</v>
      </c>
      <c r="S141" s="16">
        <f t="shared" si="9"/>
        <v>0.91304347826086951</v>
      </c>
      <c r="T141" s="16">
        <f t="shared" si="9"/>
        <v>0.82307692307692326</v>
      </c>
      <c r="U141" s="16">
        <f t="shared" si="9"/>
        <v>0.71666666666666667</v>
      </c>
      <c r="V141" s="16">
        <f t="shared" si="9"/>
        <v>0.70967741935483886</v>
      </c>
      <c r="W141" s="16">
        <f t="shared" si="9"/>
        <v>0.5423728813559322</v>
      </c>
      <c r="X141" s="16">
        <f t="shared" si="9"/>
        <v>0.94017094017094027</v>
      </c>
      <c r="Y141" s="16">
        <f t="shared" si="9"/>
        <v>0.90711333478355438</v>
      </c>
      <c r="Z141" s="16">
        <f t="shared" si="9"/>
        <v>0.91916859122401895</v>
      </c>
    </row>
    <row r="142" spans="1:26" x14ac:dyDescent="0.2">
      <c r="A142" t="s">
        <v>49</v>
      </c>
      <c r="B142" t="s">
        <v>45</v>
      </c>
      <c r="C142" s="16">
        <f t="shared" ref="C142:Z142" si="10">(C99-MIN(C$96:C$131))/(MAX(C$96:C$131)-MIN(C$96:C$131))</f>
        <v>0.98425196850393704</v>
      </c>
      <c r="D142" s="16">
        <f t="shared" si="10"/>
        <v>0.3125</v>
      </c>
      <c r="E142" s="16">
        <f t="shared" si="10"/>
        <v>1</v>
      </c>
      <c r="F142" s="16">
        <f t="shared" si="10"/>
        <v>0.64692540322580649</v>
      </c>
      <c r="G142" s="16">
        <f t="shared" si="10"/>
        <v>0.52691786983108757</v>
      </c>
      <c r="H142" s="16">
        <f t="shared" si="10"/>
        <v>0.77419354838709675</v>
      </c>
      <c r="I142" s="16">
        <f t="shared" si="10"/>
        <v>0.6872037914691943</v>
      </c>
      <c r="J142" s="16">
        <f t="shared" si="10"/>
        <v>0.88975501113585742</v>
      </c>
      <c r="K142" s="16">
        <f t="shared" si="10"/>
        <v>0.72630988443846067</v>
      </c>
      <c r="L142" s="16">
        <f t="shared" si="10"/>
        <v>0.84</v>
      </c>
      <c r="M142" s="16">
        <f t="shared" si="10"/>
        <v>0.93442622950819676</v>
      </c>
      <c r="N142" s="16">
        <f t="shared" si="10"/>
        <v>0.88732394366197187</v>
      </c>
      <c r="O142" s="16">
        <f t="shared" si="10"/>
        <v>0.44680851063829768</v>
      </c>
      <c r="P142" s="16">
        <f t="shared" si="10"/>
        <v>0.84090909090909094</v>
      </c>
      <c r="Q142" s="16">
        <f t="shared" si="10"/>
        <v>0.83333333333333337</v>
      </c>
      <c r="R142" s="16">
        <f t="shared" si="10"/>
        <v>0.89473684210526316</v>
      </c>
      <c r="S142" s="16">
        <f t="shared" si="10"/>
        <v>0.30434782608695654</v>
      </c>
      <c r="T142" s="16">
        <f t="shared" si="10"/>
        <v>0.86153846153846181</v>
      </c>
      <c r="U142" s="16">
        <f t="shared" si="10"/>
        <v>0.96666666666666667</v>
      </c>
      <c r="V142" s="16">
        <f t="shared" si="10"/>
        <v>0.87096774193548399</v>
      </c>
      <c r="W142" s="16">
        <f t="shared" si="10"/>
        <v>1</v>
      </c>
      <c r="X142" s="16">
        <f t="shared" si="10"/>
        <v>0.94444444444444442</v>
      </c>
      <c r="Y142" s="16">
        <f t="shared" si="10"/>
        <v>0.9184250598216227</v>
      </c>
      <c r="Z142" s="16">
        <f t="shared" si="10"/>
        <v>0.5819861431870671</v>
      </c>
    </row>
    <row r="143" spans="1:26" x14ac:dyDescent="0.2">
      <c r="A143" t="s">
        <v>50</v>
      </c>
      <c r="B143" t="s">
        <v>45</v>
      </c>
      <c r="C143" s="16">
        <f t="shared" ref="C143:Z143" si="11">(C100-MIN(C$96:C$131))/(MAX(C$96:C$131)-MIN(C$96:C$131))</f>
        <v>0.2598425196850393</v>
      </c>
      <c r="D143" s="16">
        <f t="shared" si="11"/>
        <v>0.5625</v>
      </c>
      <c r="E143" s="16">
        <f t="shared" si="11"/>
        <v>0.23529411764705882</v>
      </c>
      <c r="F143" s="16">
        <f t="shared" si="11"/>
        <v>2.9305875576036866E-2</v>
      </c>
      <c r="G143" s="16">
        <f t="shared" si="11"/>
        <v>0.10095677694285689</v>
      </c>
      <c r="H143" s="16">
        <f t="shared" si="11"/>
        <v>0.41935483870967744</v>
      </c>
      <c r="I143" s="16">
        <f t="shared" si="11"/>
        <v>0.72511848341232221</v>
      </c>
      <c r="J143" s="16">
        <f t="shared" si="11"/>
        <v>0.67371937639198221</v>
      </c>
      <c r="K143" s="16">
        <f t="shared" si="11"/>
        <v>0.1331762593963873</v>
      </c>
      <c r="L143" s="16">
        <f t="shared" si="11"/>
        <v>0.36</v>
      </c>
      <c r="M143" s="16">
        <f t="shared" si="11"/>
        <v>0.65573770491803274</v>
      </c>
      <c r="N143" s="16">
        <f t="shared" si="11"/>
        <v>0.26760563380281688</v>
      </c>
      <c r="O143" s="16">
        <f t="shared" si="11"/>
        <v>0.2765957446808508</v>
      </c>
      <c r="P143" s="16">
        <f t="shared" si="11"/>
        <v>0</v>
      </c>
      <c r="Q143" s="16">
        <f t="shared" si="11"/>
        <v>0.58333333333333337</v>
      </c>
      <c r="R143" s="16">
        <f t="shared" si="11"/>
        <v>0</v>
      </c>
      <c r="S143" s="16">
        <f t="shared" si="11"/>
        <v>0.89130434782608692</v>
      </c>
      <c r="T143" s="16">
        <f t="shared" si="11"/>
        <v>0.65384615384615385</v>
      </c>
      <c r="U143" s="16">
        <f t="shared" si="11"/>
        <v>0.48333333333333334</v>
      </c>
      <c r="V143" s="16">
        <f t="shared" si="11"/>
        <v>0.58064516129032262</v>
      </c>
      <c r="W143" s="16">
        <f t="shared" si="11"/>
        <v>0.40677966101694912</v>
      </c>
      <c r="X143" s="16">
        <f t="shared" si="11"/>
        <v>0.85470085470085477</v>
      </c>
      <c r="Y143" s="16">
        <f t="shared" si="11"/>
        <v>0.64846639112464644</v>
      </c>
      <c r="Z143" s="16">
        <f t="shared" si="11"/>
        <v>0.44572748267898393</v>
      </c>
    </row>
    <row r="144" spans="1:26" x14ac:dyDescent="0.2">
      <c r="A144" t="s">
        <v>51</v>
      </c>
      <c r="B144" t="s">
        <v>45</v>
      </c>
      <c r="C144" s="16">
        <f t="shared" ref="C144:Z144" si="12">(C101-MIN(C$96:C$131))/(MAX(C$96:C$131)-MIN(C$96:C$131))</f>
        <v>0.94488188976377963</v>
      </c>
      <c r="D144" s="16">
        <f t="shared" si="12"/>
        <v>0.125</v>
      </c>
      <c r="E144" s="16">
        <f t="shared" si="12"/>
        <v>0.29411764705882343</v>
      </c>
      <c r="F144" s="16">
        <f t="shared" si="12"/>
        <v>0.24236751152073732</v>
      </c>
      <c r="G144" s="16">
        <f t="shared" si="12"/>
        <v>8.0758152593656013E-2</v>
      </c>
      <c r="H144" s="16">
        <f t="shared" si="12"/>
        <v>0.58064516129032262</v>
      </c>
      <c r="I144" s="16">
        <f t="shared" si="12"/>
        <v>0.90521327014218012</v>
      </c>
      <c r="J144" s="16">
        <f t="shared" si="12"/>
        <v>0.68930957683741645</v>
      </c>
      <c r="K144" s="16">
        <f t="shared" si="12"/>
        <v>0.21153371479860877</v>
      </c>
      <c r="L144" s="16">
        <f t="shared" si="12"/>
        <v>0.64</v>
      </c>
      <c r="M144" s="16">
        <f t="shared" si="12"/>
        <v>1</v>
      </c>
      <c r="N144" s="16">
        <f t="shared" si="12"/>
        <v>0.62676056338028174</v>
      </c>
      <c r="O144" s="16">
        <f t="shared" si="12"/>
        <v>0.61702127659574457</v>
      </c>
      <c r="P144" s="16">
        <f t="shared" si="12"/>
        <v>0.81818181818181823</v>
      </c>
      <c r="Q144" s="16">
        <f t="shared" si="12"/>
        <v>0.72916666666666663</v>
      </c>
      <c r="R144" s="16">
        <f t="shared" si="12"/>
        <v>0.50526315789473686</v>
      </c>
      <c r="S144" s="16">
        <f t="shared" si="12"/>
        <v>0.34782608695652173</v>
      </c>
      <c r="T144" s="16">
        <f t="shared" si="12"/>
        <v>0.63076923076923097</v>
      </c>
      <c r="U144" s="16">
        <f t="shared" si="12"/>
        <v>0.48333333333333334</v>
      </c>
      <c r="V144" s="16">
        <f t="shared" si="12"/>
        <v>0.5161290322580645</v>
      </c>
      <c r="W144" s="16">
        <f t="shared" si="12"/>
        <v>0.85593220338983056</v>
      </c>
      <c r="X144" s="16">
        <f t="shared" si="12"/>
        <v>0.94017094017094027</v>
      </c>
      <c r="Y144" s="16">
        <f t="shared" si="12"/>
        <v>0.83859038503371763</v>
      </c>
      <c r="Z144" s="16">
        <f t="shared" si="12"/>
        <v>0.60277136258660524</v>
      </c>
    </row>
    <row r="145" spans="1:26" x14ac:dyDescent="0.2">
      <c r="A145" t="s">
        <v>52</v>
      </c>
      <c r="B145" t="s">
        <v>45</v>
      </c>
      <c r="C145" s="16">
        <f t="shared" ref="C145:Z145" si="13">(C102-MIN(C$96:C$131))/(MAX(C$96:C$131)-MIN(C$96:C$131))</f>
        <v>0.952755905511811</v>
      </c>
      <c r="D145" s="16">
        <f t="shared" si="13"/>
        <v>0.1875</v>
      </c>
      <c r="E145" s="16">
        <f t="shared" si="13"/>
        <v>0.58823529411764697</v>
      </c>
      <c r="F145" s="16">
        <f t="shared" si="13"/>
        <v>0.52048531105990781</v>
      </c>
      <c r="G145" s="16">
        <f t="shared" si="13"/>
        <v>0.27552086646010704</v>
      </c>
      <c r="H145" s="16">
        <f t="shared" si="13"/>
        <v>0.80645161290322576</v>
      </c>
      <c r="I145" s="16">
        <f t="shared" si="13"/>
        <v>0.61137440758293837</v>
      </c>
      <c r="J145" s="16">
        <f t="shared" si="13"/>
        <v>0.7951002227171492</v>
      </c>
      <c r="K145" s="16">
        <f t="shared" si="13"/>
        <v>0.80594637047009987</v>
      </c>
      <c r="L145" s="16">
        <f t="shared" si="13"/>
        <v>0.84</v>
      </c>
      <c r="M145" s="16">
        <f t="shared" si="13"/>
        <v>0.73770491803278693</v>
      </c>
      <c r="N145" s="16">
        <f t="shared" si="13"/>
        <v>0.6901408450704225</v>
      </c>
      <c r="O145" s="16">
        <f t="shared" si="13"/>
        <v>0.82978723404255306</v>
      </c>
      <c r="P145" s="16">
        <f t="shared" si="13"/>
        <v>0.84090909090909094</v>
      </c>
      <c r="Q145" s="16">
        <f t="shared" si="13"/>
        <v>0.9375</v>
      </c>
      <c r="R145" s="16">
        <f t="shared" si="13"/>
        <v>0.52631578947368418</v>
      </c>
      <c r="S145" s="16">
        <f t="shared" si="13"/>
        <v>0.89130434782608692</v>
      </c>
      <c r="T145" s="16">
        <f t="shared" si="13"/>
        <v>0.7769230769230776</v>
      </c>
      <c r="U145" s="16">
        <f t="shared" si="13"/>
        <v>0.66666666666666663</v>
      </c>
      <c r="V145" s="16">
        <f t="shared" si="13"/>
        <v>0.90322580645161299</v>
      </c>
      <c r="W145" s="16">
        <f t="shared" si="13"/>
        <v>0.77966101694915257</v>
      </c>
      <c r="X145" s="16">
        <f t="shared" si="13"/>
        <v>0.97435897435897445</v>
      </c>
      <c r="Y145" s="16">
        <f t="shared" si="13"/>
        <v>0.96062649554056989</v>
      </c>
      <c r="Z145" s="16">
        <f t="shared" si="13"/>
        <v>1</v>
      </c>
    </row>
    <row r="146" spans="1:26" x14ac:dyDescent="0.2">
      <c r="A146" t="s">
        <v>53</v>
      </c>
      <c r="B146" t="s">
        <v>45</v>
      </c>
      <c r="C146" s="16">
        <f t="shared" ref="C146:Z146" si="14">(C103-MIN(C$96:C$131))/(MAX(C$96:C$131)-MIN(C$96:C$131))</f>
        <v>0.24409448818897636</v>
      </c>
      <c r="D146" s="16">
        <f t="shared" si="14"/>
        <v>0.5</v>
      </c>
      <c r="E146" s="16">
        <f t="shared" si="14"/>
        <v>0.41176470588235292</v>
      </c>
      <c r="F146" s="16">
        <f t="shared" si="14"/>
        <v>9.2705933179723504E-2</v>
      </c>
      <c r="G146" s="16">
        <f t="shared" si="14"/>
        <v>2.6722516514169931E-2</v>
      </c>
      <c r="H146" s="16">
        <f t="shared" si="14"/>
        <v>0.54838709677419351</v>
      </c>
      <c r="I146" s="16">
        <f t="shared" si="14"/>
        <v>0.71563981042654035</v>
      </c>
      <c r="J146" s="16">
        <f t="shared" si="14"/>
        <v>0.2149220489977729</v>
      </c>
      <c r="K146" s="16">
        <f t="shared" si="14"/>
        <v>0.16690227757208573</v>
      </c>
      <c r="L146" s="16">
        <f t="shared" si="14"/>
        <v>0.52</v>
      </c>
      <c r="M146" s="16">
        <f t="shared" si="14"/>
        <v>0.95081967213114749</v>
      </c>
      <c r="N146" s="16">
        <f t="shared" si="14"/>
        <v>0.79577464788732399</v>
      </c>
      <c r="O146" s="16">
        <f t="shared" si="14"/>
        <v>0.53191489361702082</v>
      </c>
      <c r="P146" s="16">
        <f t="shared" si="14"/>
        <v>1</v>
      </c>
      <c r="Q146" s="16">
        <f t="shared" si="14"/>
        <v>0.54166666666666663</v>
      </c>
      <c r="R146" s="16">
        <f t="shared" si="14"/>
        <v>0.13684210526315788</v>
      </c>
      <c r="S146" s="16">
        <f t="shared" si="14"/>
        <v>0.36956521739130432</v>
      </c>
      <c r="T146" s="16">
        <f t="shared" si="14"/>
        <v>0.5</v>
      </c>
      <c r="U146" s="16">
        <f t="shared" si="14"/>
        <v>0.35</v>
      </c>
      <c r="V146" s="16">
        <f t="shared" si="14"/>
        <v>0.2258064516129033</v>
      </c>
      <c r="W146" s="16">
        <f t="shared" si="14"/>
        <v>0.64406779661016955</v>
      </c>
      <c r="X146" s="16">
        <f t="shared" si="14"/>
        <v>0.79059829059829068</v>
      </c>
      <c r="Y146" s="16">
        <f t="shared" si="14"/>
        <v>0.91429192951925164</v>
      </c>
      <c r="Z146" s="16">
        <f t="shared" si="14"/>
        <v>0.57043879907621242</v>
      </c>
    </row>
    <row r="147" spans="1:26" x14ac:dyDescent="0.2">
      <c r="A147" t="s">
        <v>54</v>
      </c>
      <c r="B147" t="s">
        <v>45</v>
      </c>
      <c r="C147" s="16">
        <f t="shared" ref="C147:Z147" si="15">(C104-MIN(C$96:C$131))/(MAX(C$96:C$131)-MIN(C$96:C$131))</f>
        <v>0.94488188976377963</v>
      </c>
      <c r="D147" s="16">
        <f t="shared" si="15"/>
        <v>0.3125</v>
      </c>
      <c r="E147" s="16">
        <f t="shared" si="15"/>
        <v>0.58823529411764697</v>
      </c>
      <c r="F147" s="16">
        <f t="shared" si="15"/>
        <v>0.5585397465437788</v>
      </c>
      <c r="G147" s="16">
        <f t="shared" si="15"/>
        <v>0.14968607176281382</v>
      </c>
      <c r="H147" s="16">
        <f t="shared" si="15"/>
        <v>0.67741935483870963</v>
      </c>
      <c r="I147" s="16">
        <f t="shared" si="15"/>
        <v>0.53554502369668244</v>
      </c>
      <c r="J147" s="16">
        <f t="shared" si="15"/>
        <v>0.80623608017817372</v>
      </c>
      <c r="K147" s="16">
        <f t="shared" si="15"/>
        <v>0.59649949511948841</v>
      </c>
      <c r="L147" s="16">
        <f t="shared" si="15"/>
        <v>0.76</v>
      </c>
      <c r="M147" s="16">
        <f t="shared" si="15"/>
        <v>0.85245901639344257</v>
      </c>
      <c r="N147" s="16">
        <f t="shared" si="15"/>
        <v>1</v>
      </c>
      <c r="O147" s="16">
        <f t="shared" si="15"/>
        <v>1</v>
      </c>
      <c r="P147" s="16">
        <f t="shared" si="15"/>
        <v>0.86363636363636365</v>
      </c>
      <c r="Q147" s="16">
        <f t="shared" si="15"/>
        <v>0.89583333333333337</v>
      </c>
      <c r="R147" s="16">
        <f t="shared" si="15"/>
        <v>0.73684210526315785</v>
      </c>
      <c r="S147" s="16">
        <f t="shared" si="15"/>
        <v>0.47826086956521741</v>
      </c>
      <c r="T147" s="16">
        <f t="shared" si="15"/>
        <v>0.83076923076923059</v>
      </c>
      <c r="U147" s="16">
        <f t="shared" si="15"/>
        <v>0.65</v>
      </c>
      <c r="V147" s="16">
        <f t="shared" si="15"/>
        <v>0.87096774193548399</v>
      </c>
      <c r="W147" s="16">
        <f t="shared" si="15"/>
        <v>0.90677966101694918</v>
      </c>
      <c r="X147" s="16">
        <f t="shared" si="15"/>
        <v>0.91880341880341887</v>
      </c>
      <c r="Y147" s="16">
        <f t="shared" si="15"/>
        <v>0.91886012616924073</v>
      </c>
      <c r="Z147" s="16">
        <f t="shared" si="15"/>
        <v>0.72979214780600499</v>
      </c>
    </row>
    <row r="148" spans="1:26" x14ac:dyDescent="0.2">
      <c r="A148" t="s">
        <v>55</v>
      </c>
      <c r="B148" t="s">
        <v>45</v>
      </c>
      <c r="C148" s="16">
        <f t="shared" ref="C148:Z148" si="16">(C105-MIN(C$96:C$131))/(MAX(C$96:C$131)-MIN(C$96:C$131))</f>
        <v>0.952755905511811</v>
      </c>
      <c r="D148" s="16">
        <f t="shared" si="16"/>
        <v>0.375</v>
      </c>
      <c r="E148" s="16">
        <f t="shared" si="16"/>
        <v>0.52941176470588236</v>
      </c>
      <c r="F148" s="16">
        <f t="shared" si="16"/>
        <v>0.65110167050691248</v>
      </c>
      <c r="G148" s="16">
        <f t="shared" si="16"/>
        <v>0.36943583779314354</v>
      </c>
      <c r="H148" s="16">
        <f t="shared" si="16"/>
        <v>0.5161290322580645</v>
      </c>
      <c r="I148" s="16">
        <f t="shared" si="16"/>
        <v>0.78199052132701419</v>
      </c>
      <c r="J148" s="16">
        <f t="shared" si="16"/>
        <v>0.57461024498886415</v>
      </c>
      <c r="K148" s="16">
        <f t="shared" si="16"/>
        <v>0.61976887692135085</v>
      </c>
      <c r="L148" s="16">
        <f t="shared" si="16"/>
        <v>0.8</v>
      </c>
      <c r="M148" s="16">
        <f t="shared" si="16"/>
        <v>0.65573770491803274</v>
      </c>
      <c r="N148" s="16">
        <f t="shared" si="16"/>
        <v>0.676056338028169</v>
      </c>
      <c r="O148" s="16">
        <f t="shared" si="16"/>
        <v>0.31914893617021234</v>
      </c>
      <c r="P148" s="16">
        <f t="shared" si="16"/>
        <v>0.93181818181818177</v>
      </c>
      <c r="Q148" s="16">
        <f t="shared" si="16"/>
        <v>0.66666666666666663</v>
      </c>
      <c r="R148" s="16">
        <f t="shared" si="16"/>
        <v>0.15789473684210525</v>
      </c>
      <c r="S148" s="16">
        <f t="shared" si="16"/>
        <v>0.71739130434782605</v>
      </c>
      <c r="T148" s="16">
        <f t="shared" si="16"/>
        <v>0.95384615384615423</v>
      </c>
      <c r="U148" s="16">
        <f t="shared" si="16"/>
        <v>0.6166666666666667</v>
      </c>
      <c r="V148" s="16">
        <f t="shared" si="16"/>
        <v>0.61290322580645151</v>
      </c>
      <c r="W148" s="16">
        <f t="shared" si="16"/>
        <v>0.68644067796610175</v>
      </c>
      <c r="X148" s="16">
        <f t="shared" si="16"/>
        <v>0.96581196581196582</v>
      </c>
      <c r="Y148" s="16">
        <f t="shared" si="16"/>
        <v>0.80857080704807471</v>
      </c>
      <c r="Z148" s="16">
        <f t="shared" si="16"/>
        <v>0.83140877598152452</v>
      </c>
    </row>
    <row r="149" spans="1:26" x14ac:dyDescent="0.2">
      <c r="A149" t="s">
        <v>56</v>
      </c>
      <c r="B149" t="s">
        <v>45</v>
      </c>
      <c r="C149" s="16">
        <f t="shared" ref="C149:Z149" si="17">(C106-MIN(C$96:C$131))/(MAX(C$96:C$131)-MIN(C$96:C$131))</f>
        <v>0.92913385826771655</v>
      </c>
      <c r="D149" s="16">
        <f t="shared" si="17"/>
        <v>0.375</v>
      </c>
      <c r="E149" s="16">
        <f t="shared" si="17"/>
        <v>0.52941176470588236</v>
      </c>
      <c r="F149" s="16">
        <f t="shared" si="17"/>
        <v>0.66870679723502302</v>
      </c>
      <c r="G149" s="16">
        <f t="shared" si="17"/>
        <v>0.35506146814832312</v>
      </c>
      <c r="H149" s="16">
        <f t="shared" si="17"/>
        <v>0.80645161290322576</v>
      </c>
      <c r="I149" s="16">
        <f t="shared" si="17"/>
        <v>0.82938388625592407</v>
      </c>
      <c r="J149" s="16">
        <f t="shared" si="17"/>
        <v>0.68485523385300673</v>
      </c>
      <c r="K149" s="16">
        <f t="shared" si="17"/>
        <v>0.6666217883989678</v>
      </c>
      <c r="L149" s="16">
        <f t="shared" si="17"/>
        <v>0.76</v>
      </c>
      <c r="M149" s="16">
        <f t="shared" si="17"/>
        <v>0.90163934426229508</v>
      </c>
      <c r="N149" s="16">
        <f t="shared" si="17"/>
        <v>0.76760563380281688</v>
      </c>
      <c r="O149" s="16">
        <f t="shared" si="17"/>
        <v>0.63829787234042501</v>
      </c>
      <c r="P149" s="16">
        <f t="shared" si="17"/>
        <v>0.84090909090909094</v>
      </c>
      <c r="Q149" s="16">
        <f t="shared" si="17"/>
        <v>0.91666666666666663</v>
      </c>
      <c r="R149" s="16">
        <f t="shared" si="17"/>
        <v>0.26315789473684209</v>
      </c>
      <c r="S149" s="16">
        <f t="shared" si="17"/>
        <v>0.52173913043478259</v>
      </c>
      <c r="T149" s="16">
        <f t="shared" si="17"/>
        <v>0.84615384615384615</v>
      </c>
      <c r="U149" s="16">
        <f t="shared" si="17"/>
        <v>0.56666666666666665</v>
      </c>
      <c r="V149" s="16">
        <f t="shared" si="17"/>
        <v>0.64516129032258074</v>
      </c>
      <c r="W149" s="16">
        <f t="shared" si="17"/>
        <v>0.80508474576271194</v>
      </c>
      <c r="X149" s="16">
        <f t="shared" si="17"/>
        <v>0.9786324786324786</v>
      </c>
      <c r="Y149" s="16">
        <f t="shared" si="17"/>
        <v>0.88579508375027183</v>
      </c>
      <c r="Z149" s="16">
        <f t="shared" si="17"/>
        <v>0.82678983833718278</v>
      </c>
    </row>
    <row r="150" spans="1:26" x14ac:dyDescent="0.2">
      <c r="A150" t="s">
        <v>57</v>
      </c>
      <c r="B150" t="s">
        <v>45</v>
      </c>
      <c r="C150" s="16">
        <f t="shared" ref="C150:Z150" si="18">(C107-MIN(C$96:C$131))/(MAX(C$96:C$131)-MIN(C$96:C$131))</f>
        <v>0.92913385826771655</v>
      </c>
      <c r="D150" s="16">
        <f t="shared" si="18"/>
        <v>0</v>
      </c>
      <c r="E150" s="16">
        <f t="shared" si="18"/>
        <v>0.17647058823529407</v>
      </c>
      <c r="F150" s="16">
        <f t="shared" si="18"/>
        <v>0.36776353686635943</v>
      </c>
      <c r="G150" s="16">
        <f t="shared" si="18"/>
        <v>6.8755281354207359E-2</v>
      </c>
      <c r="H150" s="16">
        <f t="shared" si="18"/>
        <v>0.25806451612903225</v>
      </c>
      <c r="I150" s="16">
        <f t="shared" si="18"/>
        <v>1</v>
      </c>
      <c r="J150" s="16">
        <f t="shared" si="18"/>
        <v>2.6726057906458819E-2</v>
      </c>
      <c r="K150" s="16">
        <f t="shared" si="18"/>
        <v>0.40673174015483005</v>
      </c>
      <c r="L150" s="16">
        <f t="shared" si="18"/>
        <v>0.32</v>
      </c>
      <c r="M150" s="16">
        <f t="shared" si="18"/>
        <v>0.55737704918032782</v>
      </c>
      <c r="N150" s="16">
        <f t="shared" si="18"/>
        <v>0.50704225352112675</v>
      </c>
      <c r="O150" s="16">
        <f t="shared" si="18"/>
        <v>0.76595744680851041</v>
      </c>
      <c r="P150" s="16">
        <f t="shared" si="18"/>
        <v>0.5</v>
      </c>
      <c r="Q150" s="16">
        <f t="shared" si="18"/>
        <v>0.41666666666666669</v>
      </c>
      <c r="R150" s="16">
        <f t="shared" si="18"/>
        <v>0.47368421052631576</v>
      </c>
      <c r="S150" s="16">
        <f t="shared" si="18"/>
        <v>0.32608695652173914</v>
      </c>
      <c r="T150" s="16">
        <f t="shared" si="18"/>
        <v>0.83846153846153892</v>
      </c>
      <c r="U150" s="16">
        <f t="shared" si="18"/>
        <v>0.76666666666666672</v>
      </c>
      <c r="V150" s="16">
        <f t="shared" si="18"/>
        <v>0.12903225806451596</v>
      </c>
      <c r="W150" s="16">
        <f t="shared" si="18"/>
        <v>0.79661016949152541</v>
      </c>
      <c r="X150" s="16">
        <f t="shared" si="18"/>
        <v>0.94871794871794879</v>
      </c>
      <c r="Y150" s="16">
        <f t="shared" si="18"/>
        <v>0.88971068087883398</v>
      </c>
      <c r="Z150" s="16">
        <f t="shared" si="18"/>
        <v>0.67436489607390326</v>
      </c>
    </row>
    <row r="151" spans="1:26" x14ac:dyDescent="0.2">
      <c r="A151" t="s">
        <v>58</v>
      </c>
      <c r="B151" t="s">
        <v>45</v>
      </c>
      <c r="C151" s="16">
        <f t="shared" ref="C151:Z151" si="19">(C108-MIN(C$96:C$131))/(MAX(C$96:C$131)-MIN(C$96:C$131))</f>
        <v>0.62992125984251968</v>
      </c>
      <c r="D151" s="16">
        <f t="shared" si="19"/>
        <v>0.4375</v>
      </c>
      <c r="E151" s="16">
        <f t="shared" si="19"/>
        <v>5.8823529411764684E-2</v>
      </c>
      <c r="F151" s="16">
        <f t="shared" si="19"/>
        <v>0.13079637096774194</v>
      </c>
      <c r="G151" s="16">
        <f t="shared" si="19"/>
        <v>5.9323804937441507E-2</v>
      </c>
      <c r="H151" s="16">
        <f t="shared" si="19"/>
        <v>0.25806451612903225</v>
      </c>
      <c r="I151" s="16">
        <f t="shared" si="19"/>
        <v>0.85308056872037907</v>
      </c>
      <c r="J151" s="16">
        <f t="shared" si="19"/>
        <v>0.40423162583518929</v>
      </c>
      <c r="K151" s="16">
        <f t="shared" si="19"/>
        <v>0.21433860652978795</v>
      </c>
      <c r="L151" s="16">
        <f t="shared" si="19"/>
        <v>0.68</v>
      </c>
      <c r="M151" s="16">
        <f t="shared" si="19"/>
        <v>0.81967213114754101</v>
      </c>
      <c r="N151" s="16">
        <f t="shared" si="19"/>
        <v>0.66901408450704225</v>
      </c>
      <c r="O151" s="16">
        <f t="shared" si="19"/>
        <v>0.55319148936170193</v>
      </c>
      <c r="P151" s="16">
        <f t="shared" si="19"/>
        <v>0.86363636363636365</v>
      </c>
      <c r="Q151" s="16">
        <f t="shared" si="19"/>
        <v>0.5625</v>
      </c>
      <c r="R151" s="16">
        <f t="shared" si="19"/>
        <v>0.62105263157894741</v>
      </c>
      <c r="S151" s="16">
        <f t="shared" si="19"/>
        <v>0</v>
      </c>
      <c r="T151" s="16">
        <f t="shared" si="19"/>
        <v>0.40000000000000024</v>
      </c>
      <c r="U151" s="16">
        <f t="shared" si="19"/>
        <v>0.41666666666666669</v>
      </c>
      <c r="V151" s="16">
        <f t="shared" si="19"/>
        <v>0</v>
      </c>
      <c r="W151" s="16">
        <f t="shared" si="19"/>
        <v>0.80508474576271194</v>
      </c>
      <c r="X151" s="16">
        <f t="shared" si="19"/>
        <v>0.95726495726495731</v>
      </c>
      <c r="Y151" s="16">
        <f t="shared" si="19"/>
        <v>0.93604524690015223</v>
      </c>
      <c r="Z151" s="16">
        <f t="shared" si="19"/>
        <v>0.73210161662817574</v>
      </c>
    </row>
    <row r="152" spans="1:26" x14ac:dyDescent="0.2">
      <c r="A152" t="s">
        <v>59</v>
      </c>
      <c r="B152" t="s">
        <v>45</v>
      </c>
      <c r="C152" s="16">
        <f t="shared" ref="C152:Z152" si="20">(C109-MIN(C$96:C$131))/(MAX(C$96:C$131)-MIN(C$96:C$131))</f>
        <v>0.96850393700787396</v>
      </c>
      <c r="D152" s="16">
        <f t="shared" si="20"/>
        <v>0.375</v>
      </c>
      <c r="E152" s="16">
        <f t="shared" si="20"/>
        <v>0.41176470588235292</v>
      </c>
      <c r="F152" s="16">
        <f t="shared" si="20"/>
        <v>0.39516129032258063</v>
      </c>
      <c r="G152" s="16">
        <f t="shared" si="20"/>
        <v>0.23007169012420836</v>
      </c>
      <c r="H152" s="16">
        <f t="shared" si="20"/>
        <v>1</v>
      </c>
      <c r="I152" s="16">
        <f t="shared" si="20"/>
        <v>0.71090047393364919</v>
      </c>
      <c r="J152" s="16">
        <f t="shared" si="20"/>
        <v>0.78173719376391981</v>
      </c>
      <c r="K152" s="16">
        <f t="shared" si="20"/>
        <v>0.61494446314372264</v>
      </c>
      <c r="L152" s="16">
        <f t="shared" si="20"/>
        <v>1</v>
      </c>
      <c r="M152" s="16">
        <f t="shared" si="20"/>
        <v>0.5901639344262295</v>
      </c>
      <c r="N152" s="16">
        <f t="shared" si="20"/>
        <v>0.70422535211267601</v>
      </c>
      <c r="O152" s="16">
        <f t="shared" si="20"/>
        <v>0.95744680851063768</v>
      </c>
      <c r="P152" s="16">
        <f t="shared" si="20"/>
        <v>0.84090909090909094</v>
      </c>
      <c r="Q152" s="16">
        <f t="shared" si="20"/>
        <v>1</v>
      </c>
      <c r="R152" s="16">
        <f t="shared" si="20"/>
        <v>0.32631578947368417</v>
      </c>
      <c r="S152" s="16">
        <f t="shared" si="20"/>
        <v>0.82608695652173914</v>
      </c>
      <c r="T152" s="16">
        <f t="shared" si="20"/>
        <v>0.9692307692307699</v>
      </c>
      <c r="U152" s="16">
        <f t="shared" si="20"/>
        <v>0.78333333333333333</v>
      </c>
      <c r="V152" s="16">
        <f t="shared" si="20"/>
        <v>0.93548387096774188</v>
      </c>
      <c r="W152" s="16">
        <f t="shared" si="20"/>
        <v>0.88135593220338981</v>
      </c>
      <c r="X152" s="16">
        <f t="shared" si="20"/>
        <v>1</v>
      </c>
      <c r="Y152" s="16">
        <f t="shared" si="20"/>
        <v>0.71089841200783122</v>
      </c>
      <c r="Z152" s="16">
        <f t="shared" si="20"/>
        <v>0.53810623556582005</v>
      </c>
    </row>
    <row r="153" spans="1:26" x14ac:dyDescent="0.2">
      <c r="A153" t="s">
        <v>60</v>
      </c>
      <c r="B153" t="s">
        <v>45</v>
      </c>
      <c r="C153" s="16">
        <f t="shared" ref="C153:Z153" si="21">(C110-MIN(C$96:C$131))/(MAX(C$96:C$131)-MIN(C$96:C$131))</f>
        <v>0.98425196850393704</v>
      </c>
      <c r="D153" s="16">
        <f t="shared" si="21"/>
        <v>0.5625</v>
      </c>
      <c r="E153" s="16">
        <f t="shared" si="21"/>
        <v>0.70588235294117652</v>
      </c>
      <c r="F153" s="16">
        <f t="shared" si="21"/>
        <v>0.49967597926267282</v>
      </c>
      <c r="G153" s="16">
        <f t="shared" si="21"/>
        <v>0.19550778233097396</v>
      </c>
      <c r="H153" s="16">
        <f t="shared" si="21"/>
        <v>0.38709677419354838</v>
      </c>
      <c r="I153" s="16">
        <f t="shared" si="21"/>
        <v>0.89573459715639803</v>
      </c>
      <c r="J153" s="16">
        <f t="shared" si="21"/>
        <v>5.2338530066815214E-2</v>
      </c>
      <c r="K153" s="16">
        <f t="shared" si="21"/>
        <v>0.90259171995960952</v>
      </c>
      <c r="L153" s="16">
        <f t="shared" si="21"/>
        <v>0.92</v>
      </c>
      <c r="M153" s="16">
        <f t="shared" si="21"/>
        <v>0.68852459016393441</v>
      </c>
      <c r="N153" s="16">
        <f t="shared" si="21"/>
        <v>0.676056338028169</v>
      </c>
      <c r="O153" s="16">
        <f t="shared" si="21"/>
        <v>0.63829787234042501</v>
      </c>
      <c r="P153" s="16">
        <f t="shared" si="21"/>
        <v>0.93181818181818177</v>
      </c>
      <c r="Q153" s="16">
        <f t="shared" si="21"/>
        <v>0.72916666666666663</v>
      </c>
      <c r="R153" s="16">
        <f t="shared" si="21"/>
        <v>0.73684210526315785</v>
      </c>
      <c r="S153" s="16">
        <f t="shared" si="21"/>
        <v>0.5</v>
      </c>
      <c r="T153" s="16">
        <f t="shared" si="21"/>
        <v>0.83076923076923059</v>
      </c>
      <c r="U153" s="16">
        <f t="shared" si="21"/>
        <v>0.8833333333333333</v>
      </c>
      <c r="V153" s="16">
        <f t="shared" si="21"/>
        <v>0.74193548387096775</v>
      </c>
      <c r="W153" s="16">
        <f t="shared" si="21"/>
        <v>0.88983050847457634</v>
      </c>
      <c r="X153" s="16">
        <f t="shared" si="21"/>
        <v>0.96153846153846156</v>
      </c>
      <c r="Y153" s="16">
        <f t="shared" si="21"/>
        <v>0.91777246030019577</v>
      </c>
      <c r="Z153" s="16">
        <f t="shared" si="21"/>
        <v>0.79676674364896094</v>
      </c>
    </row>
    <row r="154" spans="1:26" x14ac:dyDescent="0.2">
      <c r="A154" t="s">
        <v>61</v>
      </c>
      <c r="B154" t="s">
        <v>45</v>
      </c>
      <c r="C154" s="16">
        <f t="shared" ref="C154:Z154" si="22">(C111-MIN(C$96:C$131))/(MAX(C$96:C$131)-MIN(C$96:C$131))</f>
        <v>0.70078740157480313</v>
      </c>
      <c r="D154" s="16">
        <f t="shared" si="22"/>
        <v>0.375</v>
      </c>
      <c r="E154" s="16">
        <f t="shared" si="22"/>
        <v>0.11764705882352944</v>
      </c>
      <c r="F154" s="16">
        <f t="shared" si="22"/>
        <v>0.32024049539170507</v>
      </c>
      <c r="G154" s="16">
        <f t="shared" si="22"/>
        <v>0.39415030393341632</v>
      </c>
      <c r="H154" s="16">
        <f t="shared" si="22"/>
        <v>0.41935483870967744</v>
      </c>
      <c r="I154" s="16">
        <f t="shared" si="22"/>
        <v>0.72511848341232221</v>
      </c>
      <c r="J154" s="16">
        <f t="shared" si="22"/>
        <v>0.87527839643652561</v>
      </c>
      <c r="K154" s="16">
        <f t="shared" si="22"/>
        <v>0.42059912487377987</v>
      </c>
      <c r="L154" s="16">
        <f t="shared" si="22"/>
        <v>0.64</v>
      </c>
      <c r="M154" s="16">
        <f t="shared" si="22"/>
        <v>0.83606557377049184</v>
      </c>
      <c r="N154" s="16">
        <f t="shared" si="22"/>
        <v>0.40845070422535212</v>
      </c>
      <c r="O154" s="16">
        <f t="shared" si="22"/>
        <v>0.19148936170212769</v>
      </c>
      <c r="P154" s="16">
        <f t="shared" si="22"/>
        <v>0.68181818181818177</v>
      </c>
      <c r="Q154" s="16">
        <f t="shared" si="22"/>
        <v>0.35416666666666669</v>
      </c>
      <c r="R154" s="16">
        <f t="shared" si="22"/>
        <v>5.2631578947368418E-2</v>
      </c>
      <c r="S154" s="16">
        <f t="shared" si="22"/>
        <v>0.39130434782608697</v>
      </c>
      <c r="T154" s="16">
        <f t="shared" si="22"/>
        <v>0.92307692307692313</v>
      </c>
      <c r="U154" s="16">
        <f t="shared" si="22"/>
        <v>0.8666666666666667</v>
      </c>
      <c r="V154" s="16">
        <f t="shared" si="22"/>
        <v>0.77419354838709664</v>
      </c>
      <c r="W154" s="16">
        <f t="shared" si="22"/>
        <v>0.55932203389830515</v>
      </c>
      <c r="X154" s="16">
        <f t="shared" si="22"/>
        <v>0.92307692307692302</v>
      </c>
      <c r="Y154" s="16">
        <f t="shared" si="22"/>
        <v>0.6210572112247118</v>
      </c>
      <c r="Z154" s="16">
        <f t="shared" si="22"/>
        <v>0.48036951501154757</v>
      </c>
    </row>
    <row r="155" spans="1:26" x14ac:dyDescent="0.2">
      <c r="A155" t="s">
        <v>62</v>
      </c>
      <c r="B155" t="s">
        <v>45</v>
      </c>
      <c r="C155" s="16">
        <f t="shared" ref="C155:Z155" si="23">(C112-MIN(C$96:C$131))/(MAX(C$96:C$131)-MIN(C$96:C$131))</f>
        <v>0.96850393700787396</v>
      </c>
      <c r="D155" s="16">
        <f t="shared" si="23"/>
        <v>0.3125</v>
      </c>
      <c r="E155" s="16">
        <f t="shared" si="23"/>
        <v>0.29411764705882343</v>
      </c>
      <c r="F155" s="16">
        <f t="shared" si="23"/>
        <v>0.50370823732718895</v>
      </c>
      <c r="G155" s="16">
        <f t="shared" si="23"/>
        <v>0.44880380166640921</v>
      </c>
      <c r="H155" s="16">
        <f t="shared" si="23"/>
        <v>0.29032258064516131</v>
      </c>
      <c r="I155" s="16">
        <f t="shared" si="23"/>
        <v>0.89573459715639803</v>
      </c>
      <c r="J155" s="16">
        <f t="shared" si="23"/>
        <v>0.51559020044543424</v>
      </c>
      <c r="K155" s="16">
        <f t="shared" si="23"/>
        <v>0.53993043868506674</v>
      </c>
      <c r="L155" s="16">
        <f t="shared" si="23"/>
        <v>0.52</v>
      </c>
      <c r="M155" s="16">
        <f t="shared" si="23"/>
        <v>0.39344262295081966</v>
      </c>
      <c r="N155" s="16">
        <f t="shared" si="23"/>
        <v>0.59859154929577463</v>
      </c>
      <c r="O155" s="16">
        <f t="shared" si="23"/>
        <v>0.46808510638297884</v>
      </c>
      <c r="P155" s="16">
        <f t="shared" si="23"/>
        <v>0.72727272727272729</v>
      </c>
      <c r="Q155" s="16">
        <f t="shared" si="23"/>
        <v>0.45833333333333331</v>
      </c>
      <c r="R155" s="16">
        <f t="shared" si="23"/>
        <v>0.31578947368421051</v>
      </c>
      <c r="S155" s="16">
        <f t="shared" si="23"/>
        <v>0.73913043478260865</v>
      </c>
      <c r="T155" s="16">
        <f t="shared" si="23"/>
        <v>0.99230769230769278</v>
      </c>
      <c r="U155" s="16">
        <f t="shared" si="23"/>
        <v>0.56666666666666665</v>
      </c>
      <c r="V155" s="16">
        <f t="shared" si="23"/>
        <v>0.35483870967741926</v>
      </c>
      <c r="W155" s="16">
        <f t="shared" si="23"/>
        <v>0.71186440677966101</v>
      </c>
      <c r="X155" s="16">
        <f t="shared" si="23"/>
        <v>0.97435897435897445</v>
      </c>
      <c r="Y155" s="16">
        <f t="shared" si="23"/>
        <v>0.91494452904067869</v>
      </c>
      <c r="Z155" s="16">
        <f t="shared" si="23"/>
        <v>0.72979214780600499</v>
      </c>
    </row>
    <row r="156" spans="1:26" x14ac:dyDescent="0.2">
      <c r="A156" t="s">
        <v>63</v>
      </c>
      <c r="B156" t="s">
        <v>45</v>
      </c>
      <c r="C156" s="16">
        <f t="shared" ref="C156:Z156" si="24">(C113-MIN(C$96:C$131))/(MAX(C$96:C$131)-MIN(C$96:C$131))</f>
        <v>0.4960629921259842</v>
      </c>
      <c r="D156" s="16">
        <f t="shared" si="24"/>
        <v>0.3125</v>
      </c>
      <c r="E156" s="16">
        <f t="shared" si="24"/>
        <v>0.52941176470588236</v>
      </c>
      <c r="F156" s="16">
        <f t="shared" si="24"/>
        <v>0.50122407834101379</v>
      </c>
      <c r="G156" s="16">
        <f t="shared" si="24"/>
        <v>0.62790190537630497</v>
      </c>
      <c r="H156" s="16">
        <f t="shared" si="24"/>
        <v>0.70967741935483875</v>
      </c>
      <c r="I156" s="16">
        <f t="shared" si="24"/>
        <v>0.72511848341232221</v>
      </c>
      <c r="J156" s="16">
        <f t="shared" si="24"/>
        <v>0.80289532293986632</v>
      </c>
      <c r="K156" s="16">
        <f t="shared" si="24"/>
        <v>0.56676764276898917</v>
      </c>
      <c r="L156" s="16">
        <f t="shared" si="24"/>
        <v>0.68</v>
      </c>
      <c r="M156" s="16">
        <f t="shared" si="24"/>
        <v>1</v>
      </c>
      <c r="N156" s="16">
        <f t="shared" si="24"/>
        <v>0.90140845070422537</v>
      </c>
      <c r="O156" s="16">
        <f t="shared" si="24"/>
        <v>0.80851063829787195</v>
      </c>
      <c r="P156" s="16">
        <f t="shared" si="24"/>
        <v>0.63636363636363635</v>
      </c>
      <c r="Q156" s="16">
        <f t="shared" si="24"/>
        <v>0.77083333333333337</v>
      </c>
      <c r="R156" s="16">
        <f t="shared" si="24"/>
        <v>0.55789473684210522</v>
      </c>
      <c r="S156" s="16">
        <f t="shared" si="24"/>
        <v>0.47826086956521741</v>
      </c>
      <c r="T156" s="16">
        <f t="shared" si="24"/>
        <v>0.99230769230769278</v>
      </c>
      <c r="U156" s="16">
        <f t="shared" si="24"/>
        <v>0</v>
      </c>
      <c r="V156" s="16">
        <f t="shared" si="24"/>
        <v>0.41935483870967744</v>
      </c>
      <c r="W156" s="16">
        <f t="shared" si="24"/>
        <v>0.99152542372881358</v>
      </c>
      <c r="X156" s="16">
        <f t="shared" si="24"/>
        <v>0.99572649572649585</v>
      </c>
      <c r="Y156" s="16">
        <f t="shared" si="24"/>
        <v>0.31390036980639552</v>
      </c>
      <c r="Z156" s="16">
        <f t="shared" si="24"/>
        <v>0.51501154734411114</v>
      </c>
    </row>
    <row r="157" spans="1:26" x14ac:dyDescent="0.2">
      <c r="A157" t="s">
        <v>64</v>
      </c>
      <c r="B157" t="s">
        <v>45</v>
      </c>
      <c r="C157" s="16">
        <f t="shared" ref="C157:Z157" si="25">(C114-MIN(C$96:C$131))/(MAX(C$96:C$131)-MIN(C$96:C$131))</f>
        <v>0.6692913385826772</v>
      </c>
      <c r="D157" s="16">
        <f t="shared" si="25"/>
        <v>0.6875</v>
      </c>
      <c r="E157" s="16">
        <f t="shared" si="25"/>
        <v>0.29411764705882343</v>
      </c>
      <c r="F157" s="16">
        <f t="shared" si="25"/>
        <v>0.25604838709677419</v>
      </c>
      <c r="G157" s="16">
        <f t="shared" si="25"/>
        <v>0.18331410087500113</v>
      </c>
      <c r="H157" s="16">
        <f t="shared" si="25"/>
        <v>0.5161290322580645</v>
      </c>
      <c r="I157" s="16">
        <f t="shared" si="25"/>
        <v>7.1090047393364927E-2</v>
      </c>
      <c r="J157" s="16">
        <f t="shared" si="25"/>
        <v>1</v>
      </c>
      <c r="K157" s="16">
        <f t="shared" si="25"/>
        <v>0.57266913497139016</v>
      </c>
      <c r="L157" s="16">
        <f t="shared" si="25"/>
        <v>0.16</v>
      </c>
      <c r="M157" s="16">
        <f t="shared" si="25"/>
        <v>0.80327868852459017</v>
      </c>
      <c r="N157" s="16">
        <f t="shared" si="25"/>
        <v>0.9859154929577465</v>
      </c>
      <c r="O157" s="16">
        <f t="shared" si="25"/>
        <v>0.59574468085106347</v>
      </c>
      <c r="P157" s="16">
        <f t="shared" si="25"/>
        <v>0.45454545454545453</v>
      </c>
      <c r="Q157" s="16">
        <f t="shared" si="25"/>
        <v>0.60416666666666663</v>
      </c>
      <c r="R157" s="16">
        <f t="shared" si="25"/>
        <v>0.88421052631578956</v>
      </c>
      <c r="S157" s="16">
        <f t="shared" si="25"/>
        <v>0.63043478260869568</v>
      </c>
      <c r="T157" s="16">
        <f t="shared" si="25"/>
        <v>0.86923076923076903</v>
      </c>
      <c r="U157" s="16">
        <f t="shared" si="25"/>
        <v>0.11666666666666667</v>
      </c>
      <c r="V157" s="16">
        <f t="shared" si="25"/>
        <v>0.41935483870967744</v>
      </c>
      <c r="W157" s="16">
        <f t="shared" si="25"/>
        <v>0.93220338983050854</v>
      </c>
      <c r="X157" s="16">
        <f t="shared" si="25"/>
        <v>0.90170940170940173</v>
      </c>
      <c r="Y157" s="16">
        <f t="shared" si="25"/>
        <v>0.40178377202523385</v>
      </c>
      <c r="Z157" s="16">
        <f t="shared" si="25"/>
        <v>0.66974595842956153</v>
      </c>
    </row>
    <row r="158" spans="1:26" x14ac:dyDescent="0.2">
      <c r="A158" t="s">
        <v>65</v>
      </c>
      <c r="B158" t="s">
        <v>45</v>
      </c>
      <c r="C158" s="16">
        <f t="shared" ref="C158:Z158" si="26">(C115-MIN(C$96:C$131))/(MAX(C$96:C$131)-MIN(C$96:C$131))</f>
        <v>0.99212598425196852</v>
      </c>
      <c r="D158" s="16">
        <f t="shared" si="26"/>
        <v>0.25</v>
      </c>
      <c r="E158" s="16">
        <f t="shared" si="26"/>
        <v>0.58823529411764697</v>
      </c>
      <c r="F158" s="16">
        <f t="shared" si="26"/>
        <v>0.91057027649769584</v>
      </c>
      <c r="G158" s="16">
        <f t="shared" si="26"/>
        <v>0.55476707524282876</v>
      </c>
      <c r="H158" s="16">
        <f t="shared" si="26"/>
        <v>0.54838709677419351</v>
      </c>
      <c r="I158" s="16">
        <f t="shared" si="26"/>
        <v>0.96682464454976291</v>
      </c>
      <c r="J158" s="16">
        <f t="shared" si="26"/>
        <v>0.84409799554565701</v>
      </c>
      <c r="K158" s="16">
        <f t="shared" si="26"/>
        <v>0.96403006843935823</v>
      </c>
      <c r="L158" s="16">
        <f t="shared" si="26"/>
        <v>0.72</v>
      </c>
      <c r="M158" s="16">
        <f t="shared" si="26"/>
        <v>0.77049180327868849</v>
      </c>
      <c r="N158" s="16">
        <f t="shared" si="26"/>
        <v>0.57042253521126762</v>
      </c>
      <c r="O158" s="16">
        <f t="shared" si="26"/>
        <v>0</v>
      </c>
      <c r="P158" s="16">
        <f t="shared" si="26"/>
        <v>0.90909090909090906</v>
      </c>
      <c r="Q158" s="16">
        <f t="shared" si="26"/>
        <v>0.79166666666666663</v>
      </c>
      <c r="R158" s="16">
        <f t="shared" si="26"/>
        <v>0.42105263157894735</v>
      </c>
      <c r="S158" s="16">
        <f t="shared" si="26"/>
        <v>0.95652173913043481</v>
      </c>
      <c r="T158" s="16">
        <f t="shared" si="26"/>
        <v>0.86923076923076903</v>
      </c>
      <c r="U158" s="16">
        <f t="shared" si="26"/>
        <v>0.7</v>
      </c>
      <c r="V158" s="16">
        <f t="shared" si="26"/>
        <v>0.74193548387096775</v>
      </c>
      <c r="W158" s="16">
        <f t="shared" si="26"/>
        <v>0.7457627118644069</v>
      </c>
      <c r="X158" s="16">
        <f t="shared" si="26"/>
        <v>0.90598290598290598</v>
      </c>
      <c r="Y158" s="16">
        <f t="shared" si="26"/>
        <v>0.94648683924298449</v>
      </c>
      <c r="Z158" s="16">
        <f t="shared" si="26"/>
        <v>0.76674364896073943</v>
      </c>
    </row>
    <row r="159" spans="1:26" x14ac:dyDescent="0.2">
      <c r="A159" t="s">
        <v>66</v>
      </c>
      <c r="B159" t="s">
        <v>45</v>
      </c>
      <c r="C159" s="16">
        <f t="shared" ref="C159:Z159" si="27">(C116-MIN(C$96:C$131))/(MAX(C$96:C$131)-MIN(C$96:C$131))</f>
        <v>0.6692913385826772</v>
      </c>
      <c r="D159" s="16">
        <f t="shared" si="27"/>
        <v>0.5625</v>
      </c>
      <c r="E159" s="16">
        <f t="shared" si="27"/>
        <v>5.8823529411764684E-2</v>
      </c>
      <c r="F159" s="16">
        <f t="shared" si="27"/>
        <v>9.0257776497695855E-2</v>
      </c>
      <c r="G159" s="16">
        <f t="shared" si="27"/>
        <v>3.7117130214343479E-2</v>
      </c>
      <c r="H159" s="16">
        <f t="shared" si="27"/>
        <v>0.38709677419354838</v>
      </c>
      <c r="I159" s="16">
        <f t="shared" si="27"/>
        <v>0.20853080568720389</v>
      </c>
      <c r="J159" s="16">
        <f t="shared" si="27"/>
        <v>0.98886414253897559</v>
      </c>
      <c r="K159" s="16">
        <f t="shared" si="27"/>
        <v>0</v>
      </c>
      <c r="L159" s="16">
        <f t="shared" si="27"/>
        <v>0.12</v>
      </c>
      <c r="M159" s="16">
        <f t="shared" si="27"/>
        <v>8.1967213114754092E-2</v>
      </c>
      <c r="N159" s="16">
        <f t="shared" si="27"/>
        <v>0.13380281690140844</v>
      </c>
      <c r="O159" s="16">
        <f t="shared" si="27"/>
        <v>0</v>
      </c>
      <c r="P159" s="16">
        <f t="shared" si="27"/>
        <v>0.45454545454545453</v>
      </c>
      <c r="Q159" s="16">
        <f t="shared" si="27"/>
        <v>0.60416666666666663</v>
      </c>
      <c r="R159" s="16">
        <f t="shared" si="27"/>
        <v>0.73684210526315785</v>
      </c>
      <c r="S159" s="16">
        <f t="shared" si="27"/>
        <v>0.34782608695652173</v>
      </c>
      <c r="T159" s="16">
        <f t="shared" si="27"/>
        <v>0.33846153846153892</v>
      </c>
      <c r="U159" s="16">
        <f t="shared" si="27"/>
        <v>0.6</v>
      </c>
      <c r="V159" s="16">
        <f t="shared" si="27"/>
        <v>0.83870967741935487</v>
      </c>
      <c r="W159" s="16">
        <f t="shared" si="27"/>
        <v>0</v>
      </c>
      <c r="X159" s="16">
        <f t="shared" si="27"/>
        <v>0</v>
      </c>
      <c r="Y159" s="16">
        <f t="shared" si="27"/>
        <v>0.38068305416576032</v>
      </c>
      <c r="Z159" s="16">
        <f t="shared" si="27"/>
        <v>0.21478060046189379</v>
      </c>
    </row>
    <row r="160" spans="1:26" x14ac:dyDescent="0.2">
      <c r="A160" t="s">
        <v>67</v>
      </c>
      <c r="B160" t="s">
        <v>45</v>
      </c>
      <c r="C160" s="16">
        <f t="shared" ref="C160:Z160" si="28">(C117-MIN(C$96:C$131))/(MAX(C$96:C$131)-MIN(C$96:C$131))</f>
        <v>1</v>
      </c>
      <c r="D160" s="16">
        <f t="shared" si="28"/>
        <v>0.4375</v>
      </c>
      <c r="E160" s="16">
        <f t="shared" si="28"/>
        <v>0.6470588235294118</v>
      </c>
      <c r="F160" s="16">
        <f t="shared" si="28"/>
        <v>0.54968317972350234</v>
      </c>
      <c r="G160" s="16">
        <f t="shared" si="28"/>
        <v>0.55433093760505925</v>
      </c>
      <c r="H160" s="16">
        <f t="shared" si="28"/>
        <v>0.87096774193548387</v>
      </c>
      <c r="I160" s="16">
        <f t="shared" si="28"/>
        <v>0.80568720379146919</v>
      </c>
      <c r="J160" s="16">
        <f t="shared" si="28"/>
        <v>0.83518930957683735</v>
      </c>
      <c r="K160" s="16">
        <f t="shared" si="28"/>
        <v>0.77271401323908895</v>
      </c>
      <c r="L160" s="16">
        <f t="shared" si="28"/>
        <v>0.84</v>
      </c>
      <c r="M160" s="16">
        <f t="shared" si="28"/>
        <v>0.68852459016393441</v>
      </c>
      <c r="N160" s="16">
        <f t="shared" si="28"/>
        <v>0.83098591549295775</v>
      </c>
      <c r="O160" s="16">
        <f t="shared" si="28"/>
        <v>0.61702127659574457</v>
      </c>
      <c r="P160" s="16">
        <f t="shared" si="28"/>
        <v>0.52272727272727271</v>
      </c>
      <c r="Q160" s="16">
        <f t="shared" si="28"/>
        <v>0.85416666666666663</v>
      </c>
      <c r="R160" s="16">
        <f t="shared" si="28"/>
        <v>0.43157894736842101</v>
      </c>
      <c r="S160" s="16">
        <f t="shared" si="28"/>
        <v>0.60869565217391308</v>
      </c>
      <c r="T160" s="16">
        <f t="shared" si="28"/>
        <v>0.88461538461538458</v>
      </c>
      <c r="U160" s="16">
        <f t="shared" si="28"/>
        <v>0.76666666666666672</v>
      </c>
      <c r="V160" s="16">
        <f t="shared" si="28"/>
        <v>0.90322580645161299</v>
      </c>
      <c r="W160" s="16">
        <f t="shared" si="28"/>
        <v>0.69491525423728817</v>
      </c>
      <c r="X160" s="16">
        <f t="shared" si="28"/>
        <v>0.96581196581196582</v>
      </c>
      <c r="Y160" s="16">
        <f t="shared" si="28"/>
        <v>0.98912334130954971</v>
      </c>
      <c r="Z160" s="16">
        <f t="shared" si="28"/>
        <v>0.90762124711316428</v>
      </c>
    </row>
    <row r="161" spans="1:26" x14ac:dyDescent="0.2">
      <c r="A161" t="s">
        <v>68</v>
      </c>
      <c r="B161" t="s">
        <v>45</v>
      </c>
      <c r="C161" s="16">
        <f t="shared" ref="C161:Z161" si="29">(C118-MIN(C$96:C$131))/(MAX(C$96:C$131)-MIN(C$96:C$131))</f>
        <v>0.98425196850393704</v>
      </c>
      <c r="D161" s="16">
        <f t="shared" si="29"/>
        <v>6.25E-2</v>
      </c>
      <c r="E161" s="16">
        <f t="shared" si="29"/>
        <v>0.82352941176470573</v>
      </c>
      <c r="F161" s="16">
        <f t="shared" si="29"/>
        <v>0.42003888248847926</v>
      </c>
      <c r="G161" s="16">
        <f t="shared" si="29"/>
        <v>0.25041569368599909</v>
      </c>
      <c r="H161" s="16">
        <f t="shared" si="29"/>
        <v>0.80645161290322576</v>
      </c>
      <c r="I161" s="16">
        <f t="shared" si="29"/>
        <v>0.72511848341232221</v>
      </c>
      <c r="J161" s="16">
        <f t="shared" si="29"/>
        <v>0.93541202672605794</v>
      </c>
      <c r="K161" s="16">
        <f t="shared" si="29"/>
        <v>0.4607876135981151</v>
      </c>
      <c r="L161" s="16">
        <f t="shared" si="29"/>
        <v>0.8</v>
      </c>
      <c r="M161" s="16">
        <f t="shared" si="29"/>
        <v>0.68852459016393441</v>
      </c>
      <c r="N161" s="16">
        <f t="shared" si="29"/>
        <v>0.86619718309859151</v>
      </c>
      <c r="O161" s="16">
        <f t="shared" si="29"/>
        <v>0.70212765957446766</v>
      </c>
      <c r="P161" s="16">
        <f t="shared" si="29"/>
        <v>0.93181818181818177</v>
      </c>
      <c r="Q161" s="16">
        <f t="shared" si="29"/>
        <v>0.8125</v>
      </c>
      <c r="R161" s="16">
        <f t="shared" si="29"/>
        <v>0.87368421052631584</v>
      </c>
      <c r="S161" s="16">
        <f t="shared" si="29"/>
        <v>0.58695652173913049</v>
      </c>
      <c r="T161" s="16">
        <f t="shared" si="29"/>
        <v>0.87692307692307736</v>
      </c>
      <c r="U161" s="16">
        <f t="shared" si="29"/>
        <v>0.98333333333333328</v>
      </c>
      <c r="V161" s="16">
        <f t="shared" si="29"/>
        <v>0.80645161290322587</v>
      </c>
      <c r="W161" s="16">
        <f t="shared" si="29"/>
        <v>0.92372881355932202</v>
      </c>
      <c r="X161" s="16">
        <f t="shared" si="29"/>
        <v>0.97435897435897445</v>
      </c>
      <c r="Y161" s="16">
        <f t="shared" si="29"/>
        <v>0.72025233848161829</v>
      </c>
      <c r="Z161" s="16">
        <f t="shared" si="29"/>
        <v>0.72517321016166281</v>
      </c>
    </row>
    <row r="162" spans="1:26" x14ac:dyDescent="0.2">
      <c r="A162" t="s">
        <v>69</v>
      </c>
      <c r="B162" t="s">
        <v>45</v>
      </c>
      <c r="C162" s="16">
        <f t="shared" ref="C162:Z162" si="30">(C119-MIN(C$96:C$131))/(MAX(C$96:C$131)-MIN(C$96:C$131))</f>
        <v>0.97637795275590544</v>
      </c>
      <c r="D162" s="16">
        <f t="shared" si="30"/>
        <v>0.5625</v>
      </c>
      <c r="E162" s="16">
        <f t="shared" si="30"/>
        <v>0.6470588235294118</v>
      </c>
      <c r="F162" s="16">
        <f t="shared" si="30"/>
        <v>0.76447292626728114</v>
      </c>
      <c r="G162" s="16">
        <f t="shared" si="30"/>
        <v>9.4859936214870474E-3</v>
      </c>
      <c r="H162" s="16">
        <f t="shared" si="30"/>
        <v>0.87096774193548387</v>
      </c>
      <c r="I162" s="16">
        <f t="shared" si="30"/>
        <v>0.84834123222748803</v>
      </c>
      <c r="J162" s="16">
        <f t="shared" si="30"/>
        <v>0.9587973273942092</v>
      </c>
      <c r="K162" s="16">
        <f t="shared" si="30"/>
        <v>0.76528665993492651</v>
      </c>
      <c r="L162" s="16">
        <f t="shared" si="30"/>
        <v>0.8</v>
      </c>
      <c r="M162" s="16">
        <f t="shared" si="30"/>
        <v>0.81967213114754101</v>
      </c>
      <c r="N162" s="16">
        <f t="shared" si="30"/>
        <v>0.69718309859154926</v>
      </c>
      <c r="O162" s="16">
        <f t="shared" si="30"/>
        <v>0.63829787234042501</v>
      </c>
      <c r="P162" s="16">
        <f t="shared" si="30"/>
        <v>0.86363636363636365</v>
      </c>
      <c r="Q162" s="16">
        <f t="shared" si="30"/>
        <v>0.97916666666666663</v>
      </c>
      <c r="R162" s="16">
        <f t="shared" si="30"/>
        <v>0.64210526315789473</v>
      </c>
      <c r="S162" s="16">
        <f t="shared" si="30"/>
        <v>0.63043478260869568</v>
      </c>
      <c r="T162" s="16">
        <f t="shared" si="30"/>
        <v>0.89230769230769291</v>
      </c>
      <c r="U162" s="16">
        <f t="shared" si="30"/>
        <v>0.71666666666666667</v>
      </c>
      <c r="V162" s="16">
        <f t="shared" si="30"/>
        <v>0.96774193548387111</v>
      </c>
      <c r="W162" s="16">
        <f t="shared" si="30"/>
        <v>0.8305084745762713</v>
      </c>
      <c r="X162" s="16">
        <f t="shared" si="30"/>
        <v>0.98717948717948711</v>
      </c>
      <c r="Y162" s="16">
        <f t="shared" si="30"/>
        <v>0.9419186425929954</v>
      </c>
      <c r="Z162" s="16">
        <f t="shared" si="30"/>
        <v>0.88452655889145537</v>
      </c>
    </row>
    <row r="163" spans="1:26" x14ac:dyDescent="0.2">
      <c r="A163" t="s">
        <v>70</v>
      </c>
      <c r="B163" t="s">
        <v>45</v>
      </c>
      <c r="C163" s="16">
        <f t="shared" ref="C163:Z163" si="31">(C120-MIN(C$96:C$131))/(MAX(C$96:C$131)-MIN(C$96:C$131))</f>
        <v>0.68503937007874016</v>
      </c>
      <c r="D163" s="16">
        <f t="shared" si="31"/>
        <v>0.1875</v>
      </c>
      <c r="E163" s="16">
        <f t="shared" si="31"/>
        <v>5.8823529411764684E-2</v>
      </c>
      <c r="F163" s="16">
        <f t="shared" si="31"/>
        <v>0.18526785714285715</v>
      </c>
      <c r="G163" s="16">
        <f t="shared" si="31"/>
        <v>3.0538720844653224E-2</v>
      </c>
      <c r="H163" s="16">
        <f t="shared" si="31"/>
        <v>0.38709677419354838</v>
      </c>
      <c r="I163" s="16">
        <f t="shared" si="31"/>
        <v>0.83886255924170627</v>
      </c>
      <c r="J163" s="16">
        <f t="shared" si="31"/>
        <v>0.66146993318485525</v>
      </c>
      <c r="K163" s="16">
        <f t="shared" si="31"/>
        <v>0.22261864692022887</v>
      </c>
      <c r="L163" s="16">
        <f t="shared" si="31"/>
        <v>0.72</v>
      </c>
      <c r="M163" s="16">
        <f t="shared" si="31"/>
        <v>0.95081967213114749</v>
      </c>
      <c r="N163" s="16">
        <f t="shared" si="31"/>
        <v>0.70422535211267601</v>
      </c>
      <c r="O163" s="16">
        <f t="shared" si="31"/>
        <v>0.70212765957446766</v>
      </c>
      <c r="P163" s="16">
        <f t="shared" si="31"/>
        <v>0.43181818181818182</v>
      </c>
      <c r="Q163" s="16">
        <f t="shared" si="31"/>
        <v>0.625</v>
      </c>
      <c r="R163" s="16">
        <f t="shared" si="31"/>
        <v>0.92631578947368431</v>
      </c>
      <c r="S163" s="16">
        <f t="shared" si="31"/>
        <v>0.17391304347826086</v>
      </c>
      <c r="T163" s="16">
        <f t="shared" si="31"/>
        <v>0.54615384615384677</v>
      </c>
      <c r="U163" s="16">
        <f t="shared" si="31"/>
        <v>0.45</v>
      </c>
      <c r="V163" s="16">
        <f t="shared" si="31"/>
        <v>0.38709677419354849</v>
      </c>
      <c r="W163" s="16">
        <f t="shared" si="31"/>
        <v>0.9576271186440678</v>
      </c>
      <c r="X163" s="16">
        <f t="shared" si="31"/>
        <v>0.96581196581196582</v>
      </c>
      <c r="Y163" s="16">
        <f t="shared" si="31"/>
        <v>0.84598651294322369</v>
      </c>
      <c r="Z163" s="16">
        <f t="shared" si="31"/>
        <v>0.57043879907621242</v>
      </c>
    </row>
    <row r="164" spans="1:26" x14ac:dyDescent="0.2">
      <c r="A164" t="s">
        <v>71</v>
      </c>
      <c r="B164" t="s">
        <v>45</v>
      </c>
      <c r="C164" s="16">
        <f t="shared" ref="C164:Z164" si="32">(C121-MIN(C$96:C$131))/(MAX(C$96:C$131)-MIN(C$96:C$131))</f>
        <v>0.9055118110236221</v>
      </c>
      <c r="D164" s="16">
        <f t="shared" si="32"/>
        <v>0.625</v>
      </c>
      <c r="E164" s="16">
        <f t="shared" si="32"/>
        <v>0.41176470588235292</v>
      </c>
      <c r="F164" s="16">
        <f t="shared" si="32"/>
        <v>0.32909706221198154</v>
      </c>
      <c r="G164" s="16">
        <f t="shared" si="32"/>
        <v>0.20486656914144488</v>
      </c>
      <c r="H164" s="16">
        <f t="shared" si="32"/>
        <v>0.5161290322580645</v>
      </c>
      <c r="I164" s="16">
        <f t="shared" si="32"/>
        <v>0.81042654028436023</v>
      </c>
      <c r="J164" s="16">
        <f t="shared" si="32"/>
        <v>0.31737193763919824</v>
      </c>
      <c r="K164" s="16">
        <f t="shared" si="32"/>
        <v>0.32534500168293506</v>
      </c>
      <c r="L164" s="16">
        <f t="shared" si="32"/>
        <v>0.48</v>
      </c>
      <c r="M164" s="16">
        <f t="shared" si="32"/>
        <v>1.6393442622950821E-2</v>
      </c>
      <c r="N164" s="16">
        <f t="shared" si="32"/>
        <v>0.62676056338028174</v>
      </c>
      <c r="O164" s="16">
        <f t="shared" si="32"/>
        <v>0.65957446808510611</v>
      </c>
      <c r="P164" s="16">
        <f t="shared" si="32"/>
        <v>0.75</v>
      </c>
      <c r="Q164" s="16">
        <f t="shared" si="32"/>
        <v>0.77083333333333337</v>
      </c>
      <c r="R164" s="16">
        <f t="shared" si="32"/>
        <v>0.47368421052631576</v>
      </c>
      <c r="S164" s="16">
        <f t="shared" si="32"/>
        <v>0.2391304347826087</v>
      </c>
      <c r="T164" s="16">
        <f t="shared" si="32"/>
        <v>0.84615384615384615</v>
      </c>
      <c r="U164" s="16">
        <f t="shared" si="32"/>
        <v>0.31666666666666665</v>
      </c>
      <c r="V164" s="16">
        <f t="shared" si="32"/>
        <v>9.6774193548387052E-2</v>
      </c>
      <c r="W164" s="16">
        <f t="shared" si="32"/>
        <v>0.61864406779661019</v>
      </c>
      <c r="X164" s="16">
        <f t="shared" si="32"/>
        <v>0.96153846153846156</v>
      </c>
      <c r="Y164" s="16">
        <f t="shared" si="32"/>
        <v>0.81857733304328906</v>
      </c>
      <c r="Z164" s="16">
        <f t="shared" si="32"/>
        <v>0.68822170900692881</v>
      </c>
    </row>
    <row r="165" spans="1:26" x14ac:dyDescent="0.2">
      <c r="A165" t="s">
        <v>72</v>
      </c>
      <c r="B165" t="s">
        <v>45</v>
      </c>
      <c r="C165" s="16">
        <f t="shared" ref="C165:Z165" si="33">(C122-MIN(C$96:C$131))/(MAX(C$96:C$131)-MIN(C$96:C$131))</f>
        <v>0.88976377952755903</v>
      </c>
      <c r="D165" s="16">
        <f t="shared" si="33"/>
        <v>0.125</v>
      </c>
      <c r="E165" s="16">
        <f t="shared" si="33"/>
        <v>0.17647058823529407</v>
      </c>
      <c r="F165" s="16">
        <f t="shared" si="33"/>
        <v>0.23246687788018433</v>
      </c>
      <c r="G165" s="16">
        <f t="shared" si="33"/>
        <v>1.7599970924157483E-2</v>
      </c>
      <c r="H165" s="16">
        <f t="shared" si="33"/>
        <v>0.35483870967741937</v>
      </c>
      <c r="I165" s="16">
        <f t="shared" si="33"/>
        <v>0.98578199052132698</v>
      </c>
      <c r="J165" s="16">
        <f t="shared" si="33"/>
        <v>3.7861915367483276E-2</v>
      </c>
      <c r="K165" s="16">
        <f t="shared" si="33"/>
        <v>0.21204981487714575</v>
      </c>
      <c r="L165" s="16">
        <f t="shared" si="33"/>
        <v>0.64</v>
      </c>
      <c r="M165" s="16">
        <f t="shared" si="33"/>
        <v>0.98360655737704916</v>
      </c>
      <c r="N165" s="16">
        <f t="shared" si="33"/>
        <v>0.61267605633802813</v>
      </c>
      <c r="O165" s="16">
        <f t="shared" si="33"/>
        <v>0.31914893617021234</v>
      </c>
      <c r="P165" s="16">
        <f t="shared" si="33"/>
        <v>0.93181818181818177</v>
      </c>
      <c r="Q165" s="16">
        <f t="shared" si="33"/>
        <v>0.66666666666666663</v>
      </c>
      <c r="R165" s="16">
        <f t="shared" si="33"/>
        <v>0.48421052631578942</v>
      </c>
      <c r="S165" s="16">
        <f t="shared" si="33"/>
        <v>0.2608695652173913</v>
      </c>
      <c r="T165" s="16">
        <f t="shared" si="33"/>
        <v>0.48461538461538439</v>
      </c>
      <c r="U165" s="16">
        <f t="shared" si="33"/>
        <v>0.53333333333333333</v>
      </c>
      <c r="V165" s="16">
        <f t="shared" si="33"/>
        <v>0.38709677419354849</v>
      </c>
      <c r="W165" s="16">
        <f t="shared" si="33"/>
        <v>0.85593220338983056</v>
      </c>
      <c r="X165" s="16">
        <f t="shared" si="33"/>
        <v>0.94871794871794879</v>
      </c>
      <c r="Y165" s="16">
        <f t="shared" si="33"/>
        <v>0.86469436589079829</v>
      </c>
      <c r="Z165" s="16">
        <f t="shared" si="33"/>
        <v>0.70438799076212477</v>
      </c>
    </row>
    <row r="166" spans="1:26" x14ac:dyDescent="0.2">
      <c r="A166" t="s">
        <v>73</v>
      </c>
      <c r="B166" t="s">
        <v>45</v>
      </c>
      <c r="C166" s="16">
        <f t="shared" ref="C166:Z166" si="34">(C123-MIN(C$96:C$131))/(MAX(C$96:C$131)-MIN(C$96:C$131))</f>
        <v>0.96062992125984248</v>
      </c>
      <c r="D166" s="16">
        <f t="shared" si="34"/>
        <v>0.4375</v>
      </c>
      <c r="E166" s="16">
        <f t="shared" si="34"/>
        <v>0.29411764705882343</v>
      </c>
      <c r="F166" s="16">
        <f t="shared" si="34"/>
        <v>0.32020449308755761</v>
      </c>
      <c r="G166" s="16">
        <f t="shared" si="34"/>
        <v>0.11088799440290031</v>
      </c>
      <c r="H166" s="16">
        <f t="shared" si="34"/>
        <v>0.5161290322580645</v>
      </c>
      <c r="I166" s="16">
        <f t="shared" si="34"/>
        <v>0.85781990521327012</v>
      </c>
      <c r="J166" s="16">
        <f t="shared" si="34"/>
        <v>0.59910913140311806</v>
      </c>
      <c r="K166" s="16">
        <f t="shared" si="34"/>
        <v>0.50701222932794798</v>
      </c>
      <c r="L166" s="16">
        <f t="shared" si="34"/>
        <v>0.76</v>
      </c>
      <c r="M166" s="16">
        <f t="shared" si="34"/>
        <v>0.85245901639344257</v>
      </c>
      <c r="N166" s="16">
        <f t="shared" si="34"/>
        <v>0.6901408450704225</v>
      </c>
      <c r="O166" s="16">
        <f t="shared" si="34"/>
        <v>0.7446808510638292</v>
      </c>
      <c r="P166" s="16">
        <f t="shared" si="34"/>
        <v>0.61363636363636365</v>
      </c>
      <c r="Q166" s="16">
        <f t="shared" si="34"/>
        <v>0.79166666666666663</v>
      </c>
      <c r="R166" s="16">
        <f t="shared" si="34"/>
        <v>0.87368421052631584</v>
      </c>
      <c r="S166" s="16">
        <f t="shared" si="34"/>
        <v>0.41304347826086957</v>
      </c>
      <c r="T166" s="16">
        <f t="shared" si="34"/>
        <v>0.79230769230769205</v>
      </c>
      <c r="U166" s="16">
        <f t="shared" si="34"/>
        <v>0.5</v>
      </c>
      <c r="V166" s="16">
        <f t="shared" si="34"/>
        <v>0.45161290322580633</v>
      </c>
      <c r="W166" s="16">
        <f t="shared" si="34"/>
        <v>0.77966101694915257</v>
      </c>
      <c r="X166" s="16">
        <f t="shared" si="34"/>
        <v>0.98290598290598297</v>
      </c>
      <c r="Y166" s="16">
        <f t="shared" si="34"/>
        <v>0.88274961931694584</v>
      </c>
      <c r="Z166" s="16">
        <f t="shared" si="34"/>
        <v>0.66743648960739033</v>
      </c>
    </row>
    <row r="167" spans="1:26" x14ac:dyDescent="0.2">
      <c r="A167" t="s">
        <v>74</v>
      </c>
      <c r="B167" t="s">
        <v>45</v>
      </c>
      <c r="C167" s="16">
        <f t="shared" ref="C167:Z167" si="35">(C124-MIN(C$96:C$131))/(MAX(C$96:C$131)-MIN(C$96:C$131))</f>
        <v>1</v>
      </c>
      <c r="D167" s="16">
        <f t="shared" si="35"/>
        <v>0.4375</v>
      </c>
      <c r="E167" s="16">
        <f t="shared" si="35"/>
        <v>0.52941176470588236</v>
      </c>
      <c r="F167" s="16">
        <f t="shared" si="35"/>
        <v>0.45442108294930877</v>
      </c>
      <c r="G167" s="16">
        <f t="shared" si="35"/>
        <v>0.14333481741279519</v>
      </c>
      <c r="H167" s="16">
        <f t="shared" si="35"/>
        <v>0.32258064516129031</v>
      </c>
      <c r="I167" s="16">
        <f t="shared" si="35"/>
        <v>0.70616113744075826</v>
      </c>
      <c r="J167" s="16">
        <f t="shared" si="35"/>
        <v>0</v>
      </c>
      <c r="K167" s="16">
        <f t="shared" si="35"/>
        <v>0.55837540670930097</v>
      </c>
      <c r="L167" s="16">
        <f t="shared" si="35"/>
        <v>0.8</v>
      </c>
      <c r="M167" s="16">
        <f t="shared" si="35"/>
        <v>0.36065573770491804</v>
      </c>
      <c r="N167" s="16">
        <f t="shared" si="35"/>
        <v>0.58450704225352113</v>
      </c>
      <c r="O167" s="16">
        <f t="shared" si="35"/>
        <v>0.51063829787234039</v>
      </c>
      <c r="P167" s="16">
        <f t="shared" si="35"/>
        <v>0.63636363636363635</v>
      </c>
      <c r="Q167" s="16">
        <f t="shared" si="35"/>
        <v>0.625</v>
      </c>
      <c r="R167" s="16">
        <f t="shared" si="35"/>
        <v>0.55789473684210522</v>
      </c>
      <c r="S167" s="16">
        <f t="shared" si="35"/>
        <v>0.47826086956521741</v>
      </c>
      <c r="T167" s="16">
        <f t="shared" si="35"/>
        <v>0.9692307692307699</v>
      </c>
      <c r="U167" s="16">
        <f t="shared" si="35"/>
        <v>0.75</v>
      </c>
      <c r="V167" s="16">
        <f t="shared" si="35"/>
        <v>0.5161290322580645</v>
      </c>
      <c r="W167" s="16">
        <f t="shared" si="35"/>
        <v>0.75423728813559321</v>
      </c>
      <c r="X167" s="16">
        <f t="shared" si="35"/>
        <v>0.9786324786324786</v>
      </c>
      <c r="Y167" s="16">
        <f t="shared" si="35"/>
        <v>0.86556449858603435</v>
      </c>
      <c r="Z167" s="16">
        <f t="shared" si="35"/>
        <v>0.95150115473441133</v>
      </c>
    </row>
    <row r="168" spans="1:26" x14ac:dyDescent="0.2">
      <c r="A168" t="s">
        <v>75</v>
      </c>
      <c r="B168" t="s">
        <v>45</v>
      </c>
      <c r="C168" s="16">
        <f t="shared" ref="C168:Z168" si="36">(C125-MIN(C$96:C$131))/(MAX(C$96:C$131)-MIN(C$96:C$131))</f>
        <v>1</v>
      </c>
      <c r="D168" s="16">
        <f t="shared" si="36"/>
        <v>0.375</v>
      </c>
      <c r="E168" s="16">
        <f t="shared" si="36"/>
        <v>0.47058823529411759</v>
      </c>
      <c r="F168" s="16">
        <f t="shared" si="36"/>
        <v>0.57664890552995396</v>
      </c>
      <c r="G168" s="16">
        <f t="shared" si="36"/>
        <v>0.35461624430976674</v>
      </c>
      <c r="H168" s="16">
        <f t="shared" si="36"/>
        <v>0.83870967741935487</v>
      </c>
      <c r="I168" s="16">
        <f t="shared" si="36"/>
        <v>0.56398104265402837</v>
      </c>
      <c r="J168" s="16">
        <f t="shared" si="36"/>
        <v>0.85746102449888639</v>
      </c>
      <c r="K168" s="16">
        <f t="shared" si="36"/>
        <v>0.61054639290923374</v>
      </c>
      <c r="L168" s="16">
        <f t="shared" si="36"/>
        <v>0.76</v>
      </c>
      <c r="M168" s="16">
        <f t="shared" si="36"/>
        <v>0.91803278688524592</v>
      </c>
      <c r="N168" s="16">
        <f t="shared" si="36"/>
        <v>0.66901408450704225</v>
      </c>
      <c r="O168" s="16">
        <f t="shared" si="36"/>
        <v>0.91489361702127614</v>
      </c>
      <c r="P168" s="16">
        <f t="shared" si="36"/>
        <v>0.97727272727272729</v>
      </c>
      <c r="Q168" s="16">
        <f t="shared" si="36"/>
        <v>0.95833333333333337</v>
      </c>
      <c r="R168" s="16">
        <f t="shared" si="36"/>
        <v>0.93684210526315792</v>
      </c>
      <c r="S168" s="16">
        <f t="shared" si="36"/>
        <v>0.82608695652173914</v>
      </c>
      <c r="T168" s="16">
        <f t="shared" si="36"/>
        <v>0.93076923076923146</v>
      </c>
      <c r="U168" s="16">
        <f t="shared" si="36"/>
        <v>0.83333333333333337</v>
      </c>
      <c r="V168" s="16">
        <f t="shared" si="36"/>
        <v>0.93548387096774188</v>
      </c>
      <c r="W168" s="16">
        <f t="shared" si="36"/>
        <v>0.67796610169491534</v>
      </c>
      <c r="X168" s="16">
        <f t="shared" si="36"/>
        <v>0.97008547008547008</v>
      </c>
      <c r="Y168" s="16">
        <f t="shared" si="36"/>
        <v>0.97672395040243631</v>
      </c>
      <c r="Z168" s="16">
        <f t="shared" si="36"/>
        <v>0.78060046189376453</v>
      </c>
    </row>
    <row r="169" spans="1:26" x14ac:dyDescent="0.2">
      <c r="A169" t="s">
        <v>76</v>
      </c>
      <c r="B169" t="s">
        <v>45</v>
      </c>
      <c r="C169" s="16">
        <f t="shared" ref="C169:Z169" si="37">(C126-MIN(C$96:C$131))/(MAX(C$96:C$131)-MIN(C$96:C$131))</f>
        <v>0.99212598425196852</v>
      </c>
      <c r="D169" s="16">
        <f t="shared" si="37"/>
        <v>0.25</v>
      </c>
      <c r="E169" s="16">
        <f t="shared" si="37"/>
        <v>0.52941176470588236</v>
      </c>
      <c r="F169" s="16">
        <f t="shared" si="37"/>
        <v>0.71410570276497698</v>
      </c>
      <c r="G169" s="16">
        <f t="shared" si="37"/>
        <v>0.84817867105227296</v>
      </c>
      <c r="H169" s="16">
        <f t="shared" si="37"/>
        <v>1</v>
      </c>
      <c r="I169" s="16">
        <f t="shared" si="37"/>
        <v>0.82464454976303303</v>
      </c>
      <c r="J169" s="16">
        <f t="shared" si="37"/>
        <v>0.82628062360801779</v>
      </c>
      <c r="K169" s="16">
        <f t="shared" si="37"/>
        <v>0.90739369460338826</v>
      </c>
      <c r="L169" s="16">
        <f t="shared" si="37"/>
        <v>0.84</v>
      </c>
      <c r="M169" s="16">
        <f t="shared" si="37"/>
        <v>0.90163934426229508</v>
      </c>
      <c r="N169" s="16">
        <f t="shared" si="37"/>
        <v>0.81690140845070425</v>
      </c>
      <c r="O169" s="16">
        <f t="shared" si="37"/>
        <v>0.48936170212765923</v>
      </c>
      <c r="P169" s="16">
        <f t="shared" si="37"/>
        <v>0.70454545454545459</v>
      </c>
      <c r="Q169" s="16">
        <f t="shared" si="37"/>
        <v>0.95833333333333337</v>
      </c>
      <c r="R169" s="16">
        <f t="shared" si="37"/>
        <v>0.67368421052631577</v>
      </c>
      <c r="S169" s="16">
        <f t="shared" si="37"/>
        <v>4.3478260869565216E-2</v>
      </c>
      <c r="T169" s="16">
        <f t="shared" si="37"/>
        <v>1</v>
      </c>
      <c r="U169" s="16">
        <f t="shared" si="37"/>
        <v>0.85</v>
      </c>
      <c r="V169" s="16">
        <f t="shared" si="37"/>
        <v>1</v>
      </c>
      <c r="W169" s="16">
        <f t="shared" si="37"/>
        <v>0.75423728813559321</v>
      </c>
      <c r="X169" s="16">
        <f t="shared" si="37"/>
        <v>0.98290598290598297</v>
      </c>
      <c r="Y169" s="16">
        <f t="shared" si="37"/>
        <v>0.8757885577550576</v>
      </c>
      <c r="Z169" s="16">
        <f t="shared" si="37"/>
        <v>0.70438799076212477</v>
      </c>
    </row>
    <row r="170" spans="1:26" x14ac:dyDescent="0.2">
      <c r="A170" t="s">
        <v>77</v>
      </c>
      <c r="B170" t="s">
        <v>45</v>
      </c>
      <c r="C170" s="16">
        <f t="shared" ref="C170:Z170" si="38">(C127-MIN(C$96:C$131))/(MAX(C$96:C$131)-MIN(C$96:C$131))</f>
        <v>0</v>
      </c>
      <c r="D170" s="16">
        <f t="shared" si="38"/>
        <v>0.375</v>
      </c>
      <c r="E170" s="16">
        <f t="shared" si="38"/>
        <v>0</v>
      </c>
      <c r="F170" s="16">
        <f t="shared" si="38"/>
        <v>0.10149049539170507</v>
      </c>
      <c r="G170" s="16">
        <f t="shared" si="38"/>
        <v>4.2368954269151438E-2</v>
      </c>
      <c r="H170" s="16">
        <f t="shared" si="38"/>
        <v>0</v>
      </c>
      <c r="I170" s="16">
        <f t="shared" si="38"/>
        <v>0</v>
      </c>
      <c r="J170" s="16">
        <f t="shared" si="38"/>
        <v>0.71269487750556793</v>
      </c>
      <c r="K170" s="16">
        <f t="shared" si="38"/>
        <v>0.20525075732076742</v>
      </c>
      <c r="L170" s="16">
        <f t="shared" si="38"/>
        <v>0</v>
      </c>
      <c r="M170" s="16">
        <f t="shared" si="38"/>
        <v>0</v>
      </c>
      <c r="N170" s="16">
        <f t="shared" si="38"/>
        <v>0.38028169014084506</v>
      </c>
      <c r="O170" s="16">
        <f t="shared" si="38"/>
        <v>6.3829787234042312E-2</v>
      </c>
      <c r="P170" s="16">
        <f t="shared" si="38"/>
        <v>0.36363636363636365</v>
      </c>
      <c r="Q170" s="16">
        <f t="shared" si="38"/>
        <v>0.25</v>
      </c>
      <c r="R170" s="16">
        <f t="shared" si="38"/>
        <v>0.36842105263157893</v>
      </c>
      <c r="S170" s="16">
        <f t="shared" si="38"/>
        <v>0.89130434782608692</v>
      </c>
      <c r="T170" s="16">
        <f t="shared" si="38"/>
        <v>0.36923076923076903</v>
      </c>
      <c r="U170" s="16">
        <f t="shared" si="38"/>
        <v>0.6166666666666667</v>
      </c>
      <c r="V170" s="16">
        <f t="shared" si="38"/>
        <v>0.1935483870967741</v>
      </c>
      <c r="W170" s="16">
        <f t="shared" si="38"/>
        <v>0.67796610169491534</v>
      </c>
      <c r="X170" s="16">
        <f t="shared" si="38"/>
        <v>0.87179487179487181</v>
      </c>
      <c r="Y170" s="16">
        <f t="shared" si="38"/>
        <v>0</v>
      </c>
      <c r="Z170" s="16">
        <f t="shared" si="38"/>
        <v>0</v>
      </c>
    </row>
    <row r="171" spans="1:26" x14ac:dyDescent="0.2">
      <c r="A171" t="s">
        <v>78</v>
      </c>
      <c r="B171" t="s">
        <v>45</v>
      </c>
      <c r="C171" s="16">
        <f t="shared" ref="C171:Z171" si="39">(C128-MIN(C$96:C$131))/(MAX(C$96:C$131)-MIN(C$96:C$131))</f>
        <v>0.99212598425196852</v>
      </c>
      <c r="D171" s="16">
        <f t="shared" si="39"/>
        <v>0.3125</v>
      </c>
      <c r="E171" s="16">
        <f t="shared" si="39"/>
        <v>0.52941176470588236</v>
      </c>
      <c r="F171" s="16">
        <f t="shared" si="39"/>
        <v>0.60048243087557607</v>
      </c>
      <c r="G171" s="16">
        <f t="shared" si="39"/>
        <v>0.51885840973313824</v>
      </c>
      <c r="H171" s="16">
        <f t="shared" si="39"/>
        <v>0.70967741935483875</v>
      </c>
      <c r="I171" s="16">
        <f t="shared" si="39"/>
        <v>0.90047393364928907</v>
      </c>
      <c r="J171" s="16">
        <f t="shared" si="39"/>
        <v>0.70935412026726052</v>
      </c>
      <c r="K171" s="16">
        <f t="shared" si="39"/>
        <v>0.78218332772354993</v>
      </c>
      <c r="L171" s="16">
        <f t="shared" si="39"/>
        <v>0.88</v>
      </c>
      <c r="M171" s="16">
        <f t="shared" si="39"/>
        <v>0.72131147540983609</v>
      </c>
      <c r="N171" s="16">
        <f t="shared" si="39"/>
        <v>0.69718309859154926</v>
      </c>
      <c r="O171" s="16">
        <f t="shared" si="39"/>
        <v>0.3617021276595746</v>
      </c>
      <c r="P171" s="16">
        <f t="shared" si="39"/>
        <v>0.90909090909090906</v>
      </c>
      <c r="Q171" s="16">
        <f t="shared" si="39"/>
        <v>1</v>
      </c>
      <c r="R171" s="16">
        <f t="shared" si="39"/>
        <v>1</v>
      </c>
      <c r="S171" s="16">
        <f t="shared" si="39"/>
        <v>0.41304347826086957</v>
      </c>
      <c r="T171" s="16">
        <f t="shared" si="39"/>
        <v>0.86923076923076903</v>
      </c>
      <c r="U171" s="16">
        <f t="shared" si="39"/>
        <v>0.78333333333333333</v>
      </c>
      <c r="V171" s="16">
        <f t="shared" si="39"/>
        <v>0.67741935483870963</v>
      </c>
      <c r="W171" s="16">
        <f t="shared" si="39"/>
        <v>0.94915254237288138</v>
      </c>
      <c r="X171" s="16">
        <f t="shared" si="39"/>
        <v>0.96153846153846156</v>
      </c>
      <c r="Y171" s="16">
        <f t="shared" si="39"/>
        <v>0.74113552316728293</v>
      </c>
      <c r="Z171" s="16">
        <f t="shared" si="39"/>
        <v>0.71593533487297945</v>
      </c>
    </row>
    <row r="172" spans="1:26" x14ac:dyDescent="0.2">
      <c r="A172" t="s">
        <v>79</v>
      </c>
      <c r="B172" t="s">
        <v>45</v>
      </c>
      <c r="C172" s="16">
        <f t="shared" ref="C172:Z172" si="40">(C129-MIN(C$96:C$131))/(MAX(C$96:C$131)-MIN(C$96:C$131))</f>
        <v>1</v>
      </c>
      <c r="D172" s="16">
        <f t="shared" si="40"/>
        <v>0.5</v>
      </c>
      <c r="E172" s="16">
        <f t="shared" si="40"/>
        <v>0.82352941176470573</v>
      </c>
      <c r="F172" s="16">
        <f t="shared" si="40"/>
        <v>1</v>
      </c>
      <c r="G172" s="16">
        <f t="shared" si="40"/>
        <v>1</v>
      </c>
      <c r="H172" s="16">
        <f t="shared" si="40"/>
        <v>0.61290322580645162</v>
      </c>
      <c r="I172" s="16">
        <f t="shared" si="40"/>
        <v>0.68246445497630326</v>
      </c>
      <c r="J172" s="16">
        <f t="shared" si="40"/>
        <v>0.68930957683741645</v>
      </c>
      <c r="K172" s="16">
        <f t="shared" si="40"/>
        <v>1</v>
      </c>
      <c r="L172" s="16">
        <f t="shared" si="40"/>
        <v>0.68</v>
      </c>
      <c r="M172" s="16">
        <f t="shared" si="40"/>
        <v>0.95081967213114749</v>
      </c>
      <c r="N172" s="16">
        <f t="shared" si="40"/>
        <v>0.66901408450704225</v>
      </c>
      <c r="O172" s="16">
        <f t="shared" si="40"/>
        <v>0.46808510638297884</v>
      </c>
      <c r="P172" s="16">
        <f t="shared" si="40"/>
        <v>0.79545454545454541</v>
      </c>
      <c r="Q172" s="16">
        <f t="shared" si="40"/>
        <v>0.79166666666666663</v>
      </c>
      <c r="R172" s="16">
        <f t="shared" si="40"/>
        <v>0.66315789473684217</v>
      </c>
      <c r="S172" s="16">
        <f t="shared" si="40"/>
        <v>0.5</v>
      </c>
      <c r="T172" s="16">
        <f t="shared" si="40"/>
        <v>0.68461538461538507</v>
      </c>
      <c r="U172" s="16">
        <f t="shared" si="40"/>
        <v>1</v>
      </c>
      <c r="V172" s="16">
        <f t="shared" si="40"/>
        <v>0.74193548387096775</v>
      </c>
      <c r="W172" s="16">
        <f t="shared" si="40"/>
        <v>0.98305084745762716</v>
      </c>
      <c r="X172" s="16">
        <f t="shared" si="40"/>
        <v>0.80769230769230771</v>
      </c>
      <c r="Y172" s="16">
        <f t="shared" si="40"/>
        <v>0.76136610833152041</v>
      </c>
      <c r="Z172" s="16">
        <f t="shared" si="40"/>
        <v>0.58660508083140883</v>
      </c>
    </row>
    <row r="173" spans="1:26" x14ac:dyDescent="0.2">
      <c r="A173" t="s">
        <v>81</v>
      </c>
      <c r="B173" t="s">
        <v>45</v>
      </c>
      <c r="C173" s="16">
        <f t="shared" ref="C173:Z173" si="41">(C130-MIN(C$96:C$131))/(MAX(C$96:C$131)-MIN(C$96:C$131))</f>
        <v>0.4724409448818897</v>
      </c>
      <c r="D173" s="16">
        <f t="shared" si="41"/>
        <v>0.375</v>
      </c>
      <c r="E173" s="16">
        <f t="shared" si="41"/>
        <v>0.29411764705882343</v>
      </c>
      <c r="F173" s="16">
        <f t="shared" si="41"/>
        <v>0</v>
      </c>
      <c r="G173" s="16">
        <f t="shared" si="41"/>
        <v>0</v>
      </c>
      <c r="H173" s="16">
        <f t="shared" si="41"/>
        <v>0.64516129032258063</v>
      </c>
      <c r="I173" s="16">
        <f t="shared" si="41"/>
        <v>0.55924170616113744</v>
      </c>
      <c r="J173" s="16">
        <f t="shared" si="41"/>
        <v>0.66481069042316265</v>
      </c>
      <c r="K173" s="16">
        <f t="shared" si="41"/>
        <v>2.2887916526422081E-2</v>
      </c>
      <c r="L173" s="16">
        <f t="shared" si="41"/>
        <v>0.6</v>
      </c>
      <c r="M173" s="16">
        <f t="shared" si="41"/>
        <v>0.16393442622950818</v>
      </c>
      <c r="N173" s="16">
        <f t="shared" si="41"/>
        <v>0</v>
      </c>
      <c r="O173" s="16">
        <f t="shared" si="41"/>
        <v>0.2978723404255319</v>
      </c>
      <c r="P173" s="16">
        <f t="shared" si="41"/>
        <v>0.77272727272727271</v>
      </c>
      <c r="Q173" s="16">
        <f t="shared" si="41"/>
        <v>0.54166666666666663</v>
      </c>
      <c r="R173" s="16">
        <f t="shared" si="41"/>
        <v>0.21052631578947367</v>
      </c>
      <c r="S173" s="16">
        <f t="shared" si="41"/>
        <v>0.67391304347826086</v>
      </c>
      <c r="T173" s="16">
        <f t="shared" si="41"/>
        <v>0.28461538461538483</v>
      </c>
      <c r="U173" s="16">
        <f t="shared" si="41"/>
        <v>0.65</v>
      </c>
      <c r="V173" s="16">
        <f t="shared" si="41"/>
        <v>0.64516129032258074</v>
      </c>
      <c r="W173" s="16">
        <f t="shared" si="41"/>
        <v>0.44067796610169491</v>
      </c>
      <c r="X173" s="16">
        <f t="shared" si="41"/>
        <v>0.11538461538461536</v>
      </c>
      <c r="Y173" s="16">
        <f t="shared" si="41"/>
        <v>0.73156406351968672</v>
      </c>
      <c r="Z173" s="16">
        <f t="shared" si="41"/>
        <v>0.71824480369515031</v>
      </c>
    </row>
    <row r="174" spans="1:26" x14ac:dyDescent="0.2">
      <c r="A174" t="s">
        <v>82</v>
      </c>
      <c r="B174" t="s">
        <v>45</v>
      </c>
      <c r="C174" s="16">
        <f t="shared" ref="C174:Z174" si="42">(C131-MIN(C$96:C$131))/(MAX(C$96:C$131)-MIN(C$96:C$131))</f>
        <v>0.77952755905511806</v>
      </c>
      <c r="D174" s="16">
        <f t="shared" si="42"/>
        <v>1</v>
      </c>
      <c r="E174" s="16">
        <f t="shared" si="42"/>
        <v>0</v>
      </c>
      <c r="F174" s="16">
        <f t="shared" si="42"/>
        <v>0.18220766129032259</v>
      </c>
      <c r="G174" s="16">
        <f t="shared" si="42"/>
        <v>8.4329029502893949E-2</v>
      </c>
      <c r="H174" s="16">
        <f t="shared" si="42"/>
        <v>0.64516129032258063</v>
      </c>
      <c r="I174" s="16">
        <f t="shared" si="42"/>
        <v>0.72511848341232221</v>
      </c>
      <c r="J174" s="16">
        <f t="shared" si="42"/>
        <v>0.75946547884187077</v>
      </c>
      <c r="K174" s="16">
        <f t="shared" si="42"/>
        <v>0.22066644227532817</v>
      </c>
      <c r="L174" s="16">
        <f t="shared" si="42"/>
        <v>0.56000000000000005</v>
      </c>
      <c r="M174" s="16">
        <f t="shared" si="42"/>
        <v>0.98360655737704916</v>
      </c>
      <c r="N174" s="16">
        <f t="shared" si="42"/>
        <v>0.47887323943661969</v>
      </c>
      <c r="O174" s="16">
        <f t="shared" si="42"/>
        <v>0.3617021276595746</v>
      </c>
      <c r="P174" s="16">
        <f t="shared" si="42"/>
        <v>0.84090909090909094</v>
      </c>
      <c r="Q174" s="16">
        <f t="shared" si="42"/>
        <v>0</v>
      </c>
      <c r="R174" s="16">
        <f t="shared" si="42"/>
        <v>5.2631578947368418E-2</v>
      </c>
      <c r="S174" s="16">
        <f t="shared" si="42"/>
        <v>0.39130434782608697</v>
      </c>
      <c r="T174" s="16">
        <f t="shared" si="42"/>
        <v>0</v>
      </c>
      <c r="U174" s="16">
        <f t="shared" si="42"/>
        <v>0.11666666666666667</v>
      </c>
      <c r="V174" s="16">
        <f t="shared" si="42"/>
        <v>0.29032258064516114</v>
      </c>
      <c r="W174" s="16">
        <f t="shared" si="42"/>
        <v>0.87288135593220351</v>
      </c>
      <c r="X174" s="16">
        <f t="shared" si="42"/>
        <v>0.57692307692307698</v>
      </c>
      <c r="Y174" s="16">
        <f t="shared" si="42"/>
        <v>1</v>
      </c>
      <c r="Z174" s="16">
        <f t="shared" si="42"/>
        <v>0.71824480369515031</v>
      </c>
    </row>
    <row r="175" spans="1:26" x14ac:dyDescent="0.2">
      <c r="C175" s="18"/>
      <c r="D175" s="19"/>
      <c r="E175" s="20"/>
      <c r="F175" s="18"/>
      <c r="G175" s="20"/>
      <c r="H175" s="18"/>
      <c r="I175" s="19"/>
      <c r="J175" s="19"/>
      <c r="K175" s="20"/>
      <c r="L175" s="15"/>
      <c r="M175" s="18"/>
      <c r="N175" s="19"/>
      <c r="O175" s="20"/>
      <c r="P175" s="18"/>
      <c r="Q175" s="20"/>
      <c r="R175" s="18"/>
      <c r="S175" s="20"/>
      <c r="T175" s="18"/>
      <c r="U175" s="20"/>
      <c r="V175" s="15"/>
      <c r="W175" s="18"/>
      <c r="X175" s="20"/>
      <c r="Y175" s="18"/>
      <c r="Z175" s="20"/>
    </row>
    <row r="178" spans="1:26" x14ac:dyDescent="0.2">
      <c r="A178" s="25" t="s">
        <v>90</v>
      </c>
      <c r="C178" s="18"/>
      <c r="D178" s="19"/>
      <c r="E178" s="20"/>
      <c r="F178" s="18"/>
      <c r="G178" s="20"/>
      <c r="H178" s="18"/>
      <c r="I178" s="19"/>
      <c r="J178" s="19"/>
      <c r="K178" s="20"/>
      <c r="L178" s="15"/>
      <c r="M178" s="18"/>
      <c r="N178" s="19"/>
      <c r="O178" s="20"/>
      <c r="P178" s="18"/>
      <c r="Q178" s="20"/>
      <c r="R178" s="18"/>
      <c r="S178" s="20"/>
      <c r="T178" s="18"/>
      <c r="U178" s="20"/>
      <c r="V178" s="15"/>
      <c r="W178" s="18"/>
      <c r="X178" s="20"/>
      <c r="Y178" s="18"/>
      <c r="Z178" s="20"/>
    </row>
    <row r="179" spans="1:26" ht="21" x14ac:dyDescent="0.2">
      <c r="C179" s="33" t="s">
        <v>9</v>
      </c>
      <c r="D179" s="39"/>
      <c r="E179" s="34"/>
      <c r="F179" s="33" t="s">
        <v>10</v>
      </c>
      <c r="G179" s="34"/>
      <c r="H179" s="33" t="s">
        <v>11</v>
      </c>
      <c r="I179" s="39"/>
      <c r="J179" s="39"/>
      <c r="K179" s="34"/>
      <c r="L179" s="3" t="s">
        <v>12</v>
      </c>
      <c r="M179" s="33" t="s">
        <v>13</v>
      </c>
      <c r="N179" s="39"/>
      <c r="O179" s="34"/>
      <c r="P179" s="33" t="s">
        <v>14</v>
      </c>
      <c r="Q179" s="34"/>
      <c r="R179" s="33" t="s">
        <v>15</v>
      </c>
      <c r="S179" s="34"/>
      <c r="T179" s="33" t="s">
        <v>16</v>
      </c>
      <c r="U179" s="34"/>
      <c r="V179" s="3" t="s">
        <v>17</v>
      </c>
      <c r="W179" s="33" t="s">
        <v>18</v>
      </c>
      <c r="X179" s="34"/>
      <c r="Y179" s="33" t="s">
        <v>19</v>
      </c>
      <c r="Z179" s="34"/>
    </row>
    <row r="180" spans="1:26" x14ac:dyDescent="0.2">
      <c r="A180" t="s">
        <v>46</v>
      </c>
      <c r="C180" s="23">
        <f t="shared" ref="C180:C215" si="43">SUM(C139:E139)/3</f>
        <v>0.74301374092944261</v>
      </c>
      <c r="D180" s="23"/>
      <c r="E180" s="23"/>
      <c r="F180" s="23">
        <f t="shared" ref="F180:F215" si="44">SUM(F139:G139)/2</f>
        <v>0.45544426959774176</v>
      </c>
      <c r="G180" s="23"/>
      <c r="H180" s="23">
        <f t="shared" ref="H180:H215" si="45">SUM(H139:K139)/4</f>
        <v>0.77479467700753979</v>
      </c>
      <c r="I180" s="23"/>
      <c r="J180" s="23"/>
      <c r="K180" s="23"/>
      <c r="L180" s="23">
        <f t="shared" ref="L180:L215" si="46">L139</f>
        <v>0.84</v>
      </c>
      <c r="M180" s="23">
        <f t="shared" ref="M180:M215" si="47">SUM(M139:O139)/3</f>
        <v>0.7618226508218009</v>
      </c>
      <c r="N180" s="23"/>
      <c r="O180" s="23"/>
      <c r="P180" s="23">
        <f t="shared" ref="P180:P215" si="48">SUM(P139:Q139)/2</f>
        <v>0.88068181818181812</v>
      </c>
      <c r="Q180" s="23"/>
      <c r="R180" s="23">
        <f t="shared" ref="R180:R215" si="49">SUM(R139:S139)/2</f>
        <v>0.94736842105263164</v>
      </c>
      <c r="S180" s="23"/>
      <c r="T180" s="23">
        <f t="shared" ref="T180:T215" si="50">SUM(T139:U139)/2</f>
        <v>0.9275641025641026</v>
      </c>
      <c r="U180" s="23"/>
      <c r="V180" s="23">
        <f t="shared" ref="V180:V215" si="51">V139</f>
        <v>0.80645161290322587</v>
      </c>
      <c r="W180" s="23">
        <f t="shared" ref="W180:W215" si="52">SUM(W139:X139)/2</f>
        <v>0.95114442995798931</v>
      </c>
      <c r="X180" s="23"/>
      <c r="Y180" s="23">
        <f t="shared" ref="Y180:Y215" si="53">SUM(Y139:Z139)/2</f>
        <v>0.6575219002653101</v>
      </c>
    </row>
    <row r="181" spans="1:26" x14ac:dyDescent="0.2">
      <c r="A181" t="s">
        <v>47</v>
      </c>
      <c r="C181" s="23">
        <f t="shared" si="43"/>
        <v>0.58370001543924654</v>
      </c>
      <c r="D181" s="23"/>
      <c r="E181" s="23"/>
      <c r="F181" s="23">
        <f t="shared" si="44"/>
        <v>0.52428680674303085</v>
      </c>
      <c r="G181" s="23"/>
      <c r="H181" s="23">
        <f t="shared" si="45"/>
        <v>0.79679383728846676</v>
      </c>
      <c r="I181" s="23"/>
      <c r="J181" s="23"/>
      <c r="K181" s="23"/>
      <c r="L181" s="23">
        <f t="shared" si="46"/>
        <v>0.84</v>
      </c>
      <c r="M181" s="23">
        <f t="shared" si="47"/>
        <v>0.62241043049366984</v>
      </c>
      <c r="N181" s="23"/>
      <c r="O181" s="23"/>
      <c r="P181" s="23">
        <f t="shared" si="48"/>
        <v>0.78503787878787878</v>
      </c>
      <c r="Q181" s="23"/>
      <c r="R181" s="23">
        <f t="shared" si="49"/>
        <v>0.64885583524027468</v>
      </c>
      <c r="S181" s="23"/>
      <c r="T181" s="23">
        <f t="shared" si="50"/>
        <v>0.75961538461538458</v>
      </c>
      <c r="U181" s="23"/>
      <c r="V181" s="23">
        <f t="shared" si="51"/>
        <v>0.87096774193548399</v>
      </c>
      <c r="W181" s="23">
        <f t="shared" si="52"/>
        <v>0.92155584528465884</v>
      </c>
      <c r="X181" s="23"/>
      <c r="Y181" s="23">
        <f t="shared" si="53"/>
        <v>0.72170322948845556</v>
      </c>
    </row>
    <row r="182" spans="1:26" x14ac:dyDescent="0.2">
      <c r="A182" t="s">
        <v>48</v>
      </c>
      <c r="C182" s="23">
        <f t="shared" si="43"/>
        <v>0.6973232206268335</v>
      </c>
      <c r="D182" s="23"/>
      <c r="E182" s="23"/>
      <c r="F182" s="23">
        <f t="shared" si="44"/>
        <v>0.60929530028642676</v>
      </c>
      <c r="G182" s="23"/>
      <c r="H182" s="23">
        <f t="shared" si="45"/>
        <v>0.67832283362439894</v>
      </c>
      <c r="I182" s="23"/>
      <c r="J182" s="23"/>
      <c r="K182" s="23"/>
      <c r="L182" s="23">
        <f t="shared" si="46"/>
        <v>0.76</v>
      </c>
      <c r="M182" s="23">
        <f t="shared" si="47"/>
        <v>0.73613942695821466</v>
      </c>
      <c r="N182" s="23"/>
      <c r="O182" s="23"/>
      <c r="P182" s="23">
        <f t="shared" si="48"/>
        <v>0.68655303030303028</v>
      </c>
      <c r="Q182" s="23"/>
      <c r="R182" s="23">
        <f t="shared" si="49"/>
        <v>0.58810068649885583</v>
      </c>
      <c r="S182" s="23"/>
      <c r="T182" s="23">
        <f t="shared" si="50"/>
        <v>0.76987179487179502</v>
      </c>
      <c r="U182" s="23"/>
      <c r="V182" s="23">
        <f t="shared" si="51"/>
        <v>0.70967741935483886</v>
      </c>
      <c r="W182" s="23">
        <f t="shared" si="52"/>
        <v>0.74127191076343624</v>
      </c>
      <c r="X182" s="23"/>
      <c r="Y182" s="23">
        <f t="shared" si="53"/>
        <v>0.91314096300378667</v>
      </c>
    </row>
    <row r="183" spans="1:26" x14ac:dyDescent="0.2">
      <c r="A183" t="s">
        <v>49</v>
      </c>
      <c r="C183" s="23">
        <f t="shared" si="43"/>
        <v>0.76558398950131235</v>
      </c>
      <c r="D183" s="23"/>
      <c r="E183" s="23"/>
      <c r="F183" s="23">
        <f t="shared" si="44"/>
        <v>0.58692163652844709</v>
      </c>
      <c r="G183" s="23"/>
      <c r="H183" s="23">
        <f t="shared" si="45"/>
        <v>0.76936555885765223</v>
      </c>
      <c r="I183" s="23"/>
      <c r="J183" s="23"/>
      <c r="K183" s="23"/>
      <c r="L183" s="23">
        <f t="shared" si="46"/>
        <v>0.84</v>
      </c>
      <c r="M183" s="23">
        <f t="shared" si="47"/>
        <v>0.75618622793615542</v>
      </c>
      <c r="N183" s="23"/>
      <c r="O183" s="23"/>
      <c r="P183" s="23">
        <f t="shared" si="48"/>
        <v>0.83712121212121215</v>
      </c>
      <c r="Q183" s="23"/>
      <c r="R183" s="23">
        <f t="shared" si="49"/>
        <v>0.59954233409610991</v>
      </c>
      <c r="S183" s="23"/>
      <c r="T183" s="23">
        <f t="shared" si="50"/>
        <v>0.91410256410256419</v>
      </c>
      <c r="U183" s="23"/>
      <c r="V183" s="23">
        <f t="shared" si="51"/>
        <v>0.87096774193548399</v>
      </c>
      <c r="W183" s="23">
        <f t="shared" si="52"/>
        <v>0.97222222222222221</v>
      </c>
      <c r="X183" s="23"/>
      <c r="Y183" s="23">
        <f t="shared" si="53"/>
        <v>0.7502056015043449</v>
      </c>
    </row>
    <row r="184" spans="1:26" x14ac:dyDescent="0.2">
      <c r="A184" t="s">
        <v>50</v>
      </c>
      <c r="C184" s="23">
        <f t="shared" si="43"/>
        <v>0.35254554577736608</v>
      </c>
      <c r="D184" s="23"/>
      <c r="E184" s="23"/>
      <c r="F184" s="23">
        <f t="shared" si="44"/>
        <v>6.513132625944687E-2</v>
      </c>
      <c r="G184" s="23"/>
      <c r="H184" s="23">
        <f t="shared" si="45"/>
        <v>0.48784223947759225</v>
      </c>
      <c r="I184" s="23"/>
      <c r="J184" s="23"/>
      <c r="K184" s="23"/>
      <c r="L184" s="23">
        <f t="shared" si="46"/>
        <v>0.36</v>
      </c>
      <c r="M184" s="23">
        <f t="shared" si="47"/>
        <v>0.39997969446723342</v>
      </c>
      <c r="N184" s="23"/>
      <c r="O184" s="23"/>
      <c r="P184" s="23">
        <f t="shared" si="48"/>
        <v>0.29166666666666669</v>
      </c>
      <c r="Q184" s="23"/>
      <c r="R184" s="23">
        <f t="shared" si="49"/>
        <v>0.44565217391304346</v>
      </c>
      <c r="S184" s="23"/>
      <c r="T184" s="23">
        <f t="shared" si="50"/>
        <v>0.56858974358974357</v>
      </c>
      <c r="U184" s="23"/>
      <c r="V184" s="23">
        <f t="shared" si="51"/>
        <v>0.58064516129032262</v>
      </c>
      <c r="W184" s="23">
        <f t="shared" si="52"/>
        <v>0.63074025785890198</v>
      </c>
      <c r="X184" s="23"/>
      <c r="Y184" s="23">
        <f t="shared" si="53"/>
        <v>0.54709693690181516</v>
      </c>
    </row>
    <row r="185" spans="1:26" x14ac:dyDescent="0.2">
      <c r="A185" t="s">
        <v>51</v>
      </c>
      <c r="C185" s="23">
        <f t="shared" si="43"/>
        <v>0.45466651227420102</v>
      </c>
      <c r="D185" s="23"/>
      <c r="E185" s="23"/>
      <c r="F185" s="23">
        <f t="shared" si="44"/>
        <v>0.16156283205719668</v>
      </c>
      <c r="G185" s="23"/>
      <c r="H185" s="23">
        <f t="shared" si="45"/>
        <v>0.59667543076713203</v>
      </c>
      <c r="I185" s="23"/>
      <c r="J185" s="23"/>
      <c r="K185" s="23"/>
      <c r="L185" s="23">
        <f t="shared" si="46"/>
        <v>0.64</v>
      </c>
      <c r="M185" s="23">
        <f t="shared" si="47"/>
        <v>0.74792727999200881</v>
      </c>
      <c r="N185" s="23"/>
      <c r="O185" s="23"/>
      <c r="P185" s="23">
        <f t="shared" si="48"/>
        <v>0.77367424242424243</v>
      </c>
      <c r="Q185" s="23"/>
      <c r="R185" s="23">
        <f t="shared" si="49"/>
        <v>0.42654462242562929</v>
      </c>
      <c r="S185" s="23"/>
      <c r="T185" s="23">
        <f t="shared" si="50"/>
        <v>0.55705128205128218</v>
      </c>
      <c r="U185" s="23"/>
      <c r="V185" s="23">
        <f t="shared" si="51"/>
        <v>0.5161290322580645</v>
      </c>
      <c r="W185" s="23">
        <f t="shared" si="52"/>
        <v>0.89805157178038542</v>
      </c>
      <c r="X185" s="23"/>
      <c r="Y185" s="23">
        <f t="shared" si="53"/>
        <v>0.72068087381016144</v>
      </c>
    </row>
    <row r="186" spans="1:26" x14ac:dyDescent="0.2">
      <c r="A186" t="s">
        <v>52</v>
      </c>
      <c r="C186" s="23">
        <f t="shared" si="43"/>
        <v>0.5761637332098194</v>
      </c>
      <c r="D186" s="23"/>
      <c r="E186" s="23"/>
      <c r="F186" s="23">
        <f t="shared" si="44"/>
        <v>0.39800308876000745</v>
      </c>
      <c r="G186" s="23"/>
      <c r="H186" s="23">
        <f t="shared" si="45"/>
        <v>0.75471815341835335</v>
      </c>
      <c r="I186" s="23"/>
      <c r="J186" s="23"/>
      <c r="K186" s="23"/>
      <c r="L186" s="23">
        <f t="shared" si="46"/>
        <v>0.84</v>
      </c>
      <c r="M186" s="23">
        <f t="shared" si="47"/>
        <v>0.75254433238192087</v>
      </c>
      <c r="N186" s="23"/>
      <c r="O186" s="23"/>
      <c r="P186" s="23">
        <f t="shared" si="48"/>
        <v>0.88920454545454541</v>
      </c>
      <c r="Q186" s="23"/>
      <c r="R186" s="23">
        <f t="shared" si="49"/>
        <v>0.70881006864988549</v>
      </c>
      <c r="S186" s="23"/>
      <c r="T186" s="23">
        <f t="shared" si="50"/>
        <v>0.72179487179487212</v>
      </c>
      <c r="U186" s="23"/>
      <c r="V186" s="23">
        <f t="shared" si="51"/>
        <v>0.90322580645161299</v>
      </c>
      <c r="W186" s="23">
        <f t="shared" si="52"/>
        <v>0.87700999565406357</v>
      </c>
      <c r="X186" s="23"/>
      <c r="Y186" s="23">
        <f t="shared" si="53"/>
        <v>0.98031324777028495</v>
      </c>
    </row>
    <row r="187" spans="1:26" x14ac:dyDescent="0.2">
      <c r="A187" t="s">
        <v>53</v>
      </c>
      <c r="C187" s="23">
        <f t="shared" si="43"/>
        <v>0.3852863980237764</v>
      </c>
      <c r="D187" s="23"/>
      <c r="E187" s="23"/>
      <c r="F187" s="23">
        <f t="shared" si="44"/>
        <v>5.9714224846946717E-2</v>
      </c>
      <c r="G187" s="23"/>
      <c r="H187" s="23">
        <f t="shared" si="45"/>
        <v>0.41146280844264815</v>
      </c>
      <c r="I187" s="23"/>
      <c r="J187" s="23"/>
      <c r="K187" s="23"/>
      <c r="L187" s="23">
        <f t="shared" si="46"/>
        <v>0.52</v>
      </c>
      <c r="M187" s="23">
        <f t="shared" si="47"/>
        <v>0.75950307121183069</v>
      </c>
      <c r="N187" s="23"/>
      <c r="O187" s="23"/>
      <c r="P187" s="23">
        <f t="shared" si="48"/>
        <v>0.77083333333333326</v>
      </c>
      <c r="Q187" s="23"/>
      <c r="R187" s="23">
        <f t="shared" si="49"/>
        <v>0.2532036613272311</v>
      </c>
      <c r="S187" s="23"/>
      <c r="T187" s="23">
        <f t="shared" si="50"/>
        <v>0.42499999999999999</v>
      </c>
      <c r="U187" s="23"/>
      <c r="V187" s="23">
        <f t="shared" si="51"/>
        <v>0.2258064516129033</v>
      </c>
      <c r="W187" s="23">
        <f t="shared" si="52"/>
        <v>0.71733304360423011</v>
      </c>
      <c r="X187" s="23"/>
      <c r="Y187" s="23">
        <f t="shared" si="53"/>
        <v>0.74236536429773203</v>
      </c>
    </row>
    <row r="188" spans="1:26" x14ac:dyDescent="0.2">
      <c r="A188" t="s">
        <v>54</v>
      </c>
      <c r="C188" s="23">
        <f t="shared" si="43"/>
        <v>0.61520572796047557</v>
      </c>
      <c r="D188" s="23"/>
      <c r="E188" s="23"/>
      <c r="F188" s="23">
        <f t="shared" si="44"/>
        <v>0.3541129091532963</v>
      </c>
      <c r="G188" s="23"/>
      <c r="H188" s="23">
        <f t="shared" si="45"/>
        <v>0.65392498845826363</v>
      </c>
      <c r="I188" s="23"/>
      <c r="J188" s="23"/>
      <c r="K188" s="23"/>
      <c r="L188" s="23">
        <f t="shared" si="46"/>
        <v>0.76</v>
      </c>
      <c r="M188" s="23">
        <f t="shared" si="47"/>
        <v>0.9508196721311476</v>
      </c>
      <c r="N188" s="23"/>
      <c r="O188" s="23"/>
      <c r="P188" s="23">
        <f t="shared" si="48"/>
        <v>0.87973484848484851</v>
      </c>
      <c r="Q188" s="23"/>
      <c r="R188" s="23">
        <f t="shared" si="49"/>
        <v>0.60755148741418763</v>
      </c>
      <c r="S188" s="23"/>
      <c r="T188" s="23">
        <f t="shared" si="50"/>
        <v>0.74038461538461531</v>
      </c>
      <c r="U188" s="23"/>
      <c r="V188" s="23">
        <f t="shared" si="51"/>
        <v>0.87096774193548399</v>
      </c>
      <c r="W188" s="23">
        <f t="shared" si="52"/>
        <v>0.91279153991018402</v>
      </c>
      <c r="X188" s="23"/>
      <c r="Y188" s="23">
        <f t="shared" si="53"/>
        <v>0.82432613698762291</v>
      </c>
    </row>
    <row r="189" spans="1:26" x14ac:dyDescent="0.2">
      <c r="A189" t="s">
        <v>55</v>
      </c>
      <c r="C189" s="23">
        <f t="shared" si="43"/>
        <v>0.61905589007256445</v>
      </c>
      <c r="D189" s="23">
        <f>RANK(C189,C180:C215)</f>
        <v>11</v>
      </c>
      <c r="E189" s="23"/>
      <c r="F189" s="23">
        <f t="shared" si="44"/>
        <v>0.51026875415002804</v>
      </c>
      <c r="G189" s="23">
        <f>RANK(F189,F180:F215)</f>
        <v>11</v>
      </c>
      <c r="H189" s="23">
        <f t="shared" si="45"/>
        <v>0.62312466887382345</v>
      </c>
      <c r="I189" s="23">
        <f>RANK(H189,H180:H215)</f>
        <v>18</v>
      </c>
      <c r="J189" s="23"/>
      <c r="K189" s="23"/>
      <c r="L189" s="23">
        <f t="shared" si="46"/>
        <v>0.8</v>
      </c>
      <c r="M189" s="23">
        <f t="shared" si="47"/>
        <v>0.55031432637213795</v>
      </c>
      <c r="N189" s="23">
        <f>RANK(M189,M180:M215)</f>
        <v>27</v>
      </c>
      <c r="O189" s="23"/>
      <c r="P189" s="23">
        <f t="shared" si="48"/>
        <v>0.7992424242424242</v>
      </c>
      <c r="Q189" s="23">
        <f>RANK(P189,P180:P215)</f>
        <v>14</v>
      </c>
      <c r="R189" s="23">
        <f t="shared" si="49"/>
        <v>0.43764302059496563</v>
      </c>
      <c r="S189" s="23">
        <f>RANK(R189,R180:R215)</f>
        <v>26</v>
      </c>
      <c r="T189" s="23">
        <f t="shared" si="50"/>
        <v>0.78525641025641046</v>
      </c>
      <c r="U189" s="23">
        <f>RANK(T189,T180:T215)</f>
        <v>15</v>
      </c>
      <c r="V189" s="23">
        <f t="shared" si="51"/>
        <v>0.61290322580645151</v>
      </c>
      <c r="W189" s="23">
        <f t="shared" si="52"/>
        <v>0.82612632188903379</v>
      </c>
      <c r="X189" s="23">
        <f>RANK(W189,W180:W215)</f>
        <v>25</v>
      </c>
      <c r="Y189" s="23">
        <f t="shared" si="53"/>
        <v>0.81998979151479956</v>
      </c>
      <c r="Z189" s="23">
        <f>RANK(Y189,Y180:Y215)</f>
        <v>14</v>
      </c>
    </row>
    <row r="190" spans="1:26" x14ac:dyDescent="0.2">
      <c r="A190" t="s">
        <v>56</v>
      </c>
      <c r="C190" s="23">
        <f t="shared" si="43"/>
        <v>0.61118187432453297</v>
      </c>
      <c r="D190" s="23"/>
      <c r="E190" s="23"/>
      <c r="F190" s="23">
        <f t="shared" si="44"/>
        <v>0.5118841326916731</v>
      </c>
      <c r="G190" s="23"/>
      <c r="H190" s="23">
        <f t="shared" si="45"/>
        <v>0.74682813035278106</v>
      </c>
      <c r="I190" s="23"/>
      <c r="J190" s="23"/>
      <c r="K190" s="23"/>
      <c r="L190" s="23">
        <f t="shared" si="46"/>
        <v>0.76</v>
      </c>
      <c r="M190" s="23">
        <f t="shared" si="47"/>
        <v>0.76918095013517895</v>
      </c>
      <c r="N190" s="23"/>
      <c r="O190" s="23"/>
      <c r="P190" s="23">
        <f t="shared" si="48"/>
        <v>0.87878787878787878</v>
      </c>
      <c r="Q190" s="23"/>
      <c r="R190" s="23">
        <f t="shared" si="49"/>
        <v>0.39244851258581237</v>
      </c>
      <c r="S190" s="23"/>
      <c r="T190" s="23">
        <f t="shared" si="50"/>
        <v>0.70641025641025634</v>
      </c>
      <c r="U190" s="23"/>
      <c r="V190" s="23">
        <f t="shared" si="51"/>
        <v>0.64516129032258074</v>
      </c>
      <c r="W190" s="23">
        <f t="shared" si="52"/>
        <v>0.89185861219759532</v>
      </c>
      <c r="X190" s="23"/>
      <c r="Y190" s="23">
        <f t="shared" si="53"/>
        <v>0.85629246104372725</v>
      </c>
    </row>
    <row r="191" spans="1:26" x14ac:dyDescent="0.2">
      <c r="A191" t="s">
        <v>57</v>
      </c>
      <c r="C191" s="23">
        <f t="shared" si="43"/>
        <v>0.36853481550100353</v>
      </c>
      <c r="D191" s="23"/>
      <c r="E191" s="23"/>
      <c r="F191" s="23">
        <f t="shared" si="44"/>
        <v>0.21825940911028341</v>
      </c>
      <c r="G191" s="23"/>
      <c r="H191" s="23">
        <f t="shared" si="45"/>
        <v>0.42288057854758027</v>
      </c>
      <c r="I191" s="23"/>
      <c r="J191" s="23"/>
      <c r="K191" s="23"/>
      <c r="L191" s="23">
        <f t="shared" si="46"/>
        <v>0.32</v>
      </c>
      <c r="M191" s="23">
        <f t="shared" si="47"/>
        <v>0.61012558316998833</v>
      </c>
      <c r="N191" s="23"/>
      <c r="O191" s="23"/>
      <c r="P191" s="23">
        <f t="shared" si="48"/>
        <v>0.45833333333333337</v>
      </c>
      <c r="Q191" s="23"/>
      <c r="R191" s="23">
        <f t="shared" si="49"/>
        <v>0.39988558352402748</v>
      </c>
      <c r="S191" s="23"/>
      <c r="T191" s="23">
        <f t="shared" si="50"/>
        <v>0.80256410256410282</v>
      </c>
      <c r="U191" s="23"/>
      <c r="V191" s="23">
        <f t="shared" si="51"/>
        <v>0.12903225806451596</v>
      </c>
      <c r="W191" s="23">
        <f t="shared" si="52"/>
        <v>0.8726640591047371</v>
      </c>
      <c r="X191" s="23"/>
      <c r="Y191" s="23">
        <f t="shared" si="53"/>
        <v>0.78203778847636862</v>
      </c>
    </row>
    <row r="192" spans="1:26" x14ac:dyDescent="0.2">
      <c r="A192" t="s">
        <v>58</v>
      </c>
      <c r="C192" s="23">
        <f t="shared" si="43"/>
        <v>0.37541492975142815</v>
      </c>
      <c r="D192" s="23"/>
      <c r="E192" s="23"/>
      <c r="F192" s="23">
        <f t="shared" si="44"/>
        <v>9.5060087952591715E-2</v>
      </c>
      <c r="G192" s="23"/>
      <c r="H192" s="23">
        <f t="shared" si="45"/>
        <v>0.43242882930359711</v>
      </c>
      <c r="I192" s="23"/>
      <c r="J192" s="23"/>
      <c r="K192" s="23"/>
      <c r="L192" s="23">
        <f t="shared" si="46"/>
        <v>0.68</v>
      </c>
      <c r="M192" s="23">
        <f t="shared" si="47"/>
        <v>0.68062590167209513</v>
      </c>
      <c r="N192" s="23"/>
      <c r="O192" s="23"/>
      <c r="P192" s="23">
        <f t="shared" si="48"/>
        <v>0.71306818181818188</v>
      </c>
      <c r="Q192" s="23"/>
      <c r="R192" s="23">
        <f t="shared" si="49"/>
        <v>0.31052631578947371</v>
      </c>
      <c r="S192" s="23"/>
      <c r="T192" s="23">
        <f t="shared" si="50"/>
        <v>0.40833333333333344</v>
      </c>
      <c r="U192" s="23"/>
      <c r="V192" s="23">
        <f t="shared" si="51"/>
        <v>0</v>
      </c>
      <c r="W192" s="23">
        <f t="shared" si="52"/>
        <v>0.88117485151383468</v>
      </c>
      <c r="X192" s="23"/>
      <c r="Y192" s="23">
        <f t="shared" si="53"/>
        <v>0.83407343176416404</v>
      </c>
    </row>
    <row r="193" spans="1:25" x14ac:dyDescent="0.2">
      <c r="A193" t="s">
        <v>59</v>
      </c>
      <c r="C193" s="23">
        <f t="shared" si="43"/>
        <v>0.58508954763007559</v>
      </c>
      <c r="D193" s="23"/>
      <c r="E193" s="23"/>
      <c r="F193" s="23">
        <f t="shared" si="44"/>
        <v>0.31261649022339449</v>
      </c>
      <c r="G193" s="23"/>
      <c r="H193" s="23">
        <f t="shared" si="45"/>
        <v>0.77689553271032286</v>
      </c>
      <c r="I193" s="23"/>
      <c r="J193" s="23"/>
      <c r="K193" s="23"/>
      <c r="L193" s="23">
        <f t="shared" si="46"/>
        <v>1</v>
      </c>
      <c r="M193" s="23">
        <f t="shared" si="47"/>
        <v>0.75061203168318114</v>
      </c>
      <c r="N193" s="23"/>
      <c r="O193" s="23"/>
      <c r="P193" s="23">
        <f t="shared" si="48"/>
        <v>0.92045454545454541</v>
      </c>
      <c r="Q193" s="23"/>
      <c r="R193" s="23">
        <f t="shared" si="49"/>
        <v>0.57620137299771168</v>
      </c>
      <c r="S193" s="23"/>
      <c r="T193" s="23">
        <f t="shared" si="50"/>
        <v>0.87628205128205161</v>
      </c>
      <c r="U193" s="23"/>
      <c r="V193" s="23">
        <f t="shared" si="51"/>
        <v>0.93548387096774188</v>
      </c>
      <c r="W193" s="23">
        <f t="shared" si="52"/>
        <v>0.94067796610169485</v>
      </c>
      <c r="X193" s="23"/>
      <c r="Y193" s="23">
        <f t="shared" si="53"/>
        <v>0.62450232378682569</v>
      </c>
    </row>
    <row r="194" spans="1:25" x14ac:dyDescent="0.2">
      <c r="A194" t="s">
        <v>60</v>
      </c>
      <c r="C194" s="23">
        <f t="shared" si="43"/>
        <v>0.75087810714837122</v>
      </c>
      <c r="D194" s="23"/>
      <c r="E194" s="23"/>
      <c r="F194" s="23">
        <f t="shared" si="44"/>
        <v>0.3475918807968234</v>
      </c>
      <c r="G194" s="23"/>
      <c r="H194" s="23">
        <f t="shared" si="45"/>
        <v>0.55944040534409278</v>
      </c>
      <c r="I194" s="23"/>
      <c r="J194" s="23"/>
      <c r="K194" s="23"/>
      <c r="L194" s="23">
        <f t="shared" si="46"/>
        <v>0.92</v>
      </c>
      <c r="M194" s="23">
        <f t="shared" si="47"/>
        <v>0.66762626684417603</v>
      </c>
      <c r="N194" s="23"/>
      <c r="O194" s="23"/>
      <c r="P194" s="23">
        <f t="shared" si="48"/>
        <v>0.8304924242424242</v>
      </c>
      <c r="Q194" s="23"/>
      <c r="R194" s="23">
        <f t="shared" si="49"/>
        <v>0.61842105263157898</v>
      </c>
      <c r="S194" s="23"/>
      <c r="T194" s="23">
        <f t="shared" si="50"/>
        <v>0.85705128205128189</v>
      </c>
      <c r="U194" s="23"/>
      <c r="V194" s="23">
        <f t="shared" si="51"/>
        <v>0.74193548387096775</v>
      </c>
      <c r="W194" s="23">
        <f t="shared" si="52"/>
        <v>0.9256844850065189</v>
      </c>
      <c r="X194" s="23"/>
      <c r="Y194" s="23">
        <f t="shared" si="53"/>
        <v>0.85726960197457835</v>
      </c>
    </row>
    <row r="195" spans="1:25" x14ac:dyDescent="0.2">
      <c r="A195" t="s">
        <v>61</v>
      </c>
      <c r="C195" s="23">
        <f t="shared" si="43"/>
        <v>0.39781148679944422</v>
      </c>
      <c r="D195" s="23"/>
      <c r="E195" s="23"/>
      <c r="F195" s="23">
        <f t="shared" si="44"/>
        <v>0.3571953996625607</v>
      </c>
      <c r="G195" s="23"/>
      <c r="H195" s="23">
        <f t="shared" si="45"/>
        <v>0.61008771085807623</v>
      </c>
      <c r="I195" s="23"/>
      <c r="J195" s="23"/>
      <c r="K195" s="23"/>
      <c r="L195" s="23">
        <f t="shared" si="46"/>
        <v>0.64</v>
      </c>
      <c r="M195" s="23">
        <f t="shared" si="47"/>
        <v>0.47866854656599056</v>
      </c>
      <c r="N195" s="23"/>
      <c r="O195" s="23"/>
      <c r="P195" s="23">
        <f t="shared" si="48"/>
        <v>0.5179924242424242</v>
      </c>
      <c r="Q195" s="23"/>
      <c r="R195" s="23">
        <f t="shared" si="49"/>
        <v>0.2219679633867277</v>
      </c>
      <c r="S195" s="23"/>
      <c r="T195" s="23">
        <f t="shared" si="50"/>
        <v>0.89487179487179491</v>
      </c>
      <c r="U195" s="23"/>
      <c r="V195" s="23">
        <f t="shared" si="51"/>
        <v>0.77419354838709664</v>
      </c>
      <c r="W195" s="23">
        <f t="shared" si="52"/>
        <v>0.74119947848761414</v>
      </c>
      <c r="X195" s="23"/>
      <c r="Y195" s="23">
        <f t="shared" si="53"/>
        <v>0.55071336311812968</v>
      </c>
    </row>
    <row r="196" spans="1:25" x14ac:dyDescent="0.2">
      <c r="A196" t="s">
        <v>62</v>
      </c>
      <c r="C196" s="23">
        <f t="shared" si="43"/>
        <v>0.52504052802223244</v>
      </c>
      <c r="D196" s="23"/>
      <c r="E196" s="23"/>
      <c r="F196" s="23">
        <f t="shared" si="44"/>
        <v>0.47625601949679908</v>
      </c>
      <c r="G196" s="23"/>
      <c r="H196" s="23">
        <f t="shared" si="45"/>
        <v>0.56039445423301504</v>
      </c>
      <c r="I196" s="23"/>
      <c r="J196" s="23"/>
      <c r="K196" s="23"/>
      <c r="L196" s="23">
        <f t="shared" si="46"/>
        <v>0.52</v>
      </c>
      <c r="M196" s="23">
        <f t="shared" si="47"/>
        <v>0.48670642620985771</v>
      </c>
      <c r="N196" s="23"/>
      <c r="O196" s="23"/>
      <c r="P196" s="23">
        <f t="shared" si="48"/>
        <v>0.59280303030303028</v>
      </c>
      <c r="Q196" s="23"/>
      <c r="R196" s="23">
        <f t="shared" si="49"/>
        <v>0.52745995423340952</v>
      </c>
      <c r="S196" s="23"/>
      <c r="T196" s="23">
        <f t="shared" si="50"/>
        <v>0.77948717948717972</v>
      </c>
      <c r="U196" s="23"/>
      <c r="V196" s="23">
        <f t="shared" si="51"/>
        <v>0.35483870967741926</v>
      </c>
      <c r="W196" s="23">
        <f t="shared" si="52"/>
        <v>0.84311169056931767</v>
      </c>
      <c r="X196" s="23"/>
      <c r="Y196" s="23">
        <f t="shared" si="53"/>
        <v>0.82236833842334178</v>
      </c>
    </row>
    <row r="197" spans="1:25" x14ac:dyDescent="0.2">
      <c r="A197" t="s">
        <v>63</v>
      </c>
      <c r="C197" s="23">
        <f t="shared" si="43"/>
        <v>0.44599158561062219</v>
      </c>
      <c r="D197" s="23"/>
      <c r="E197" s="23"/>
      <c r="F197" s="23">
        <f t="shared" si="44"/>
        <v>0.56456299185865944</v>
      </c>
      <c r="G197" s="23"/>
      <c r="H197" s="23">
        <f t="shared" si="45"/>
        <v>0.70111471711900408</v>
      </c>
      <c r="I197" s="23"/>
      <c r="J197" s="23"/>
      <c r="K197" s="23"/>
      <c r="L197" s="23">
        <f t="shared" si="46"/>
        <v>0.68</v>
      </c>
      <c r="M197" s="23">
        <f t="shared" si="47"/>
        <v>0.90330636300069911</v>
      </c>
      <c r="N197" s="23"/>
      <c r="O197" s="23"/>
      <c r="P197" s="23">
        <f t="shared" si="48"/>
        <v>0.70359848484848486</v>
      </c>
      <c r="Q197" s="23"/>
      <c r="R197" s="23">
        <f t="shared" si="49"/>
        <v>0.51807780320366126</v>
      </c>
      <c r="S197" s="23"/>
      <c r="T197" s="23">
        <f t="shared" si="50"/>
        <v>0.49615384615384639</v>
      </c>
      <c r="U197" s="23"/>
      <c r="V197" s="23">
        <f t="shared" si="51"/>
        <v>0.41935483870967744</v>
      </c>
      <c r="W197" s="23">
        <f t="shared" si="52"/>
        <v>0.99362595972765466</v>
      </c>
      <c r="X197" s="23"/>
      <c r="Y197" s="23">
        <f t="shared" si="53"/>
        <v>0.4144559585752533</v>
      </c>
    </row>
    <row r="198" spans="1:25" x14ac:dyDescent="0.2">
      <c r="A198" t="s">
        <v>64</v>
      </c>
      <c r="C198" s="23">
        <f t="shared" si="43"/>
        <v>0.55030299521383352</v>
      </c>
      <c r="D198" s="23"/>
      <c r="E198" s="23"/>
      <c r="F198" s="23">
        <f t="shared" si="44"/>
        <v>0.21968124398588768</v>
      </c>
      <c r="G198" s="23"/>
      <c r="H198" s="23">
        <f t="shared" si="45"/>
        <v>0.53997205365570489</v>
      </c>
      <c r="I198" s="23"/>
      <c r="J198" s="23"/>
      <c r="K198" s="23"/>
      <c r="L198" s="23">
        <f t="shared" si="46"/>
        <v>0.16</v>
      </c>
      <c r="M198" s="23">
        <f t="shared" si="47"/>
        <v>0.79497962077780004</v>
      </c>
      <c r="N198" s="23"/>
      <c r="O198" s="23"/>
      <c r="P198" s="23">
        <f t="shared" si="48"/>
        <v>0.52935606060606055</v>
      </c>
      <c r="Q198" s="23"/>
      <c r="R198" s="23">
        <f t="shared" si="49"/>
        <v>0.75732265446224267</v>
      </c>
      <c r="S198" s="23"/>
      <c r="T198" s="23">
        <f t="shared" si="50"/>
        <v>0.49294871794871786</v>
      </c>
      <c r="U198" s="23"/>
      <c r="V198" s="23">
        <f t="shared" si="51"/>
        <v>0.41935483870967744</v>
      </c>
      <c r="W198" s="23">
        <f t="shared" si="52"/>
        <v>0.91695639576995513</v>
      </c>
      <c r="X198" s="23"/>
      <c r="Y198" s="23">
        <f t="shared" si="53"/>
        <v>0.53576486522739764</v>
      </c>
    </row>
    <row r="199" spans="1:25" x14ac:dyDescent="0.2">
      <c r="A199" t="s">
        <v>65</v>
      </c>
      <c r="C199" s="23">
        <f t="shared" si="43"/>
        <v>0.61012042612320516</v>
      </c>
      <c r="D199" s="23"/>
      <c r="E199" s="23"/>
      <c r="F199" s="23">
        <f t="shared" si="44"/>
        <v>0.7326686758702623</v>
      </c>
      <c r="G199" s="23"/>
      <c r="H199" s="23">
        <f t="shared" si="45"/>
        <v>0.83083495132724294</v>
      </c>
      <c r="I199" s="23"/>
      <c r="J199" s="23"/>
      <c r="K199" s="23"/>
      <c r="L199" s="23">
        <f t="shared" si="46"/>
        <v>0.72</v>
      </c>
      <c r="M199" s="23">
        <f t="shared" si="47"/>
        <v>0.44697144616331874</v>
      </c>
      <c r="N199" s="23"/>
      <c r="O199" s="23"/>
      <c r="P199" s="23">
        <f t="shared" si="48"/>
        <v>0.85037878787878785</v>
      </c>
      <c r="Q199" s="23"/>
      <c r="R199" s="23">
        <f t="shared" si="49"/>
        <v>0.68878718535469108</v>
      </c>
      <c r="S199" s="23"/>
      <c r="T199" s="23">
        <f t="shared" si="50"/>
        <v>0.78461538461538449</v>
      </c>
      <c r="U199" s="23"/>
      <c r="V199" s="23">
        <f t="shared" si="51"/>
        <v>0.74193548387096775</v>
      </c>
      <c r="W199" s="23">
        <f t="shared" si="52"/>
        <v>0.82587280892365644</v>
      </c>
      <c r="X199" s="23"/>
      <c r="Y199" s="23">
        <f t="shared" si="53"/>
        <v>0.85661524410186196</v>
      </c>
    </row>
    <row r="200" spans="1:25" x14ac:dyDescent="0.2">
      <c r="A200" t="s">
        <v>66</v>
      </c>
      <c r="C200" s="23">
        <f t="shared" si="43"/>
        <v>0.43020495599814734</v>
      </c>
      <c r="D200" s="23"/>
      <c r="E200" s="23"/>
      <c r="F200" s="23">
        <f t="shared" si="44"/>
        <v>6.3687453356019663E-2</v>
      </c>
      <c r="G200" s="23"/>
      <c r="H200" s="23">
        <f t="shared" si="45"/>
        <v>0.39612293060493198</v>
      </c>
      <c r="I200" s="23"/>
      <c r="J200" s="23"/>
      <c r="K200" s="23"/>
      <c r="L200" s="23">
        <f t="shared" si="46"/>
        <v>0.12</v>
      </c>
      <c r="M200" s="23">
        <f t="shared" si="47"/>
        <v>7.1923343338720844E-2</v>
      </c>
      <c r="N200" s="23"/>
      <c r="O200" s="23"/>
      <c r="P200" s="23">
        <f t="shared" si="48"/>
        <v>0.52935606060606055</v>
      </c>
      <c r="Q200" s="23"/>
      <c r="R200" s="23">
        <f t="shared" si="49"/>
        <v>0.54233409610983974</v>
      </c>
      <c r="S200" s="23"/>
      <c r="T200" s="23">
        <f t="shared" si="50"/>
        <v>0.46923076923076945</v>
      </c>
      <c r="U200" s="23"/>
      <c r="V200" s="23">
        <f t="shared" si="51"/>
        <v>0.83870967741935487</v>
      </c>
      <c r="W200" s="23">
        <f t="shared" si="52"/>
        <v>0</v>
      </c>
      <c r="X200" s="23"/>
      <c r="Y200" s="23">
        <f t="shared" si="53"/>
        <v>0.29773182731382708</v>
      </c>
    </row>
    <row r="201" spans="1:25" x14ac:dyDescent="0.2">
      <c r="A201" t="s">
        <v>67</v>
      </c>
      <c r="C201" s="23">
        <f t="shared" si="43"/>
        <v>0.69485294117647056</v>
      </c>
      <c r="D201" s="23"/>
      <c r="E201" s="23"/>
      <c r="F201" s="23">
        <f t="shared" si="44"/>
        <v>0.55200705866428079</v>
      </c>
      <c r="G201" s="23"/>
      <c r="H201" s="23">
        <f t="shared" si="45"/>
        <v>0.82113956713571989</v>
      </c>
      <c r="I201" s="23"/>
      <c r="J201" s="23"/>
      <c r="K201" s="23"/>
      <c r="L201" s="23">
        <f t="shared" si="46"/>
        <v>0.84</v>
      </c>
      <c r="M201" s="23">
        <f t="shared" si="47"/>
        <v>0.71217726075087884</v>
      </c>
      <c r="N201" s="23"/>
      <c r="O201" s="23"/>
      <c r="P201" s="23">
        <f t="shared" si="48"/>
        <v>0.68844696969696972</v>
      </c>
      <c r="Q201" s="23"/>
      <c r="R201" s="23">
        <f t="shared" si="49"/>
        <v>0.52013729977116707</v>
      </c>
      <c r="S201" s="23"/>
      <c r="T201" s="23">
        <f t="shared" si="50"/>
        <v>0.82564102564102559</v>
      </c>
      <c r="U201" s="23"/>
      <c r="V201" s="23">
        <f t="shared" si="51"/>
        <v>0.90322580645161299</v>
      </c>
      <c r="W201" s="23">
        <f t="shared" si="52"/>
        <v>0.830363610024627</v>
      </c>
      <c r="X201" s="23"/>
      <c r="Y201" s="23">
        <f t="shared" si="53"/>
        <v>0.94837229421135705</v>
      </c>
    </row>
    <row r="202" spans="1:25" x14ac:dyDescent="0.2">
      <c r="A202" t="s">
        <v>68</v>
      </c>
      <c r="C202" s="23">
        <f t="shared" si="43"/>
        <v>0.62342712675621426</v>
      </c>
      <c r="D202" s="23"/>
      <c r="E202" s="23"/>
      <c r="F202" s="23">
        <f t="shared" si="44"/>
        <v>0.33522728808723917</v>
      </c>
      <c r="G202" s="23"/>
      <c r="H202" s="23">
        <f t="shared" si="45"/>
        <v>0.73194243415993032</v>
      </c>
      <c r="I202" s="23"/>
      <c r="J202" s="23"/>
      <c r="K202" s="23"/>
      <c r="L202" s="23">
        <f t="shared" si="46"/>
        <v>0.8</v>
      </c>
      <c r="M202" s="23">
        <f t="shared" si="47"/>
        <v>0.7522831442789979</v>
      </c>
      <c r="N202" s="23"/>
      <c r="O202" s="23"/>
      <c r="P202" s="23">
        <f t="shared" si="48"/>
        <v>0.87215909090909083</v>
      </c>
      <c r="Q202" s="23"/>
      <c r="R202" s="23">
        <f t="shared" si="49"/>
        <v>0.73032036613272311</v>
      </c>
      <c r="S202" s="23"/>
      <c r="T202" s="23">
        <f t="shared" si="50"/>
        <v>0.93012820512820538</v>
      </c>
      <c r="U202" s="23"/>
      <c r="V202" s="23">
        <f t="shared" si="51"/>
        <v>0.80645161290322587</v>
      </c>
      <c r="W202" s="23">
        <f t="shared" si="52"/>
        <v>0.94904389395914823</v>
      </c>
      <c r="X202" s="23"/>
      <c r="Y202" s="23">
        <f t="shared" si="53"/>
        <v>0.72271277432164061</v>
      </c>
    </row>
    <row r="203" spans="1:25" x14ac:dyDescent="0.2">
      <c r="A203" t="s">
        <v>69</v>
      </c>
      <c r="C203" s="23">
        <f t="shared" si="43"/>
        <v>0.72864559209510571</v>
      </c>
      <c r="D203" s="23"/>
      <c r="E203" s="23"/>
      <c r="F203" s="23">
        <f t="shared" si="44"/>
        <v>0.3869794599443841</v>
      </c>
      <c r="G203" s="23"/>
      <c r="H203" s="23">
        <f t="shared" si="45"/>
        <v>0.86084824037302687</v>
      </c>
      <c r="I203" s="23"/>
      <c r="J203" s="23"/>
      <c r="K203" s="23"/>
      <c r="L203" s="23">
        <f t="shared" si="46"/>
        <v>0.8</v>
      </c>
      <c r="M203" s="23">
        <f t="shared" si="47"/>
        <v>0.71838436735983846</v>
      </c>
      <c r="N203" s="23"/>
      <c r="O203" s="23"/>
      <c r="P203" s="23">
        <f t="shared" si="48"/>
        <v>0.92140151515151514</v>
      </c>
      <c r="Q203" s="23"/>
      <c r="R203" s="23">
        <f t="shared" si="49"/>
        <v>0.63627002288329515</v>
      </c>
      <c r="S203" s="23"/>
      <c r="T203" s="23">
        <f t="shared" si="50"/>
        <v>0.80448717948717974</v>
      </c>
      <c r="U203" s="23"/>
      <c r="V203" s="23">
        <f t="shared" si="51"/>
        <v>0.96774193548387111</v>
      </c>
      <c r="W203" s="23">
        <f t="shared" si="52"/>
        <v>0.90884398087787921</v>
      </c>
      <c r="X203" s="23"/>
      <c r="Y203" s="23">
        <f t="shared" si="53"/>
        <v>0.91322260074222539</v>
      </c>
    </row>
    <row r="204" spans="1:25" x14ac:dyDescent="0.2">
      <c r="A204" t="s">
        <v>70</v>
      </c>
      <c r="C204" s="23">
        <f t="shared" si="43"/>
        <v>0.31045429983016831</v>
      </c>
      <c r="D204" s="23"/>
      <c r="E204" s="23"/>
      <c r="F204" s="23">
        <f t="shared" si="44"/>
        <v>0.10790328899375519</v>
      </c>
      <c r="G204" s="23"/>
      <c r="H204" s="23">
        <f t="shared" si="45"/>
        <v>0.52751197838508468</v>
      </c>
      <c r="I204" s="23"/>
      <c r="J204" s="23"/>
      <c r="K204" s="23"/>
      <c r="L204" s="23">
        <f t="shared" si="46"/>
        <v>0.72</v>
      </c>
      <c r="M204" s="23">
        <f t="shared" si="47"/>
        <v>0.78572422793943042</v>
      </c>
      <c r="N204" s="23"/>
      <c r="O204" s="23"/>
      <c r="P204" s="23">
        <f t="shared" si="48"/>
        <v>0.52840909090909094</v>
      </c>
      <c r="Q204" s="23"/>
      <c r="R204" s="23">
        <f t="shared" si="49"/>
        <v>0.55011441647597259</v>
      </c>
      <c r="S204" s="23"/>
      <c r="T204" s="23">
        <f t="shared" si="50"/>
        <v>0.49807692307692342</v>
      </c>
      <c r="U204" s="23"/>
      <c r="V204" s="23">
        <f t="shared" si="51"/>
        <v>0.38709677419354849</v>
      </c>
      <c r="W204" s="23">
        <f t="shared" si="52"/>
        <v>0.96171954222801681</v>
      </c>
      <c r="X204" s="23"/>
      <c r="Y204" s="23">
        <f t="shared" si="53"/>
        <v>0.70821265600971806</v>
      </c>
    </row>
    <row r="205" spans="1:25" x14ac:dyDescent="0.2">
      <c r="A205" t="s">
        <v>71</v>
      </c>
      <c r="C205" s="23">
        <f t="shared" si="43"/>
        <v>0.64742550563532497</v>
      </c>
      <c r="D205" s="23"/>
      <c r="E205" s="23"/>
      <c r="F205" s="23">
        <f t="shared" si="44"/>
        <v>0.2669818156767132</v>
      </c>
      <c r="G205" s="23"/>
      <c r="H205" s="23">
        <f t="shared" si="45"/>
        <v>0.4923181279661395</v>
      </c>
      <c r="I205" s="23"/>
      <c r="J205" s="23"/>
      <c r="K205" s="23"/>
      <c r="L205" s="23">
        <f t="shared" si="46"/>
        <v>0.48</v>
      </c>
      <c r="M205" s="23">
        <f t="shared" si="47"/>
        <v>0.43424282469611292</v>
      </c>
      <c r="N205" s="23"/>
      <c r="O205" s="23"/>
      <c r="P205" s="23">
        <f t="shared" si="48"/>
        <v>0.76041666666666674</v>
      </c>
      <c r="Q205" s="23"/>
      <c r="R205" s="23">
        <f t="shared" si="49"/>
        <v>0.35640732265446223</v>
      </c>
      <c r="S205" s="23"/>
      <c r="T205" s="23">
        <f t="shared" si="50"/>
        <v>0.58141025641025634</v>
      </c>
      <c r="U205" s="23"/>
      <c r="V205" s="23">
        <f t="shared" si="51"/>
        <v>9.6774193548387052E-2</v>
      </c>
      <c r="W205" s="23">
        <f t="shared" si="52"/>
        <v>0.79009126466753588</v>
      </c>
      <c r="X205" s="23"/>
      <c r="Y205" s="23">
        <f t="shared" si="53"/>
        <v>0.75339952102510899</v>
      </c>
    </row>
    <row r="206" spans="1:25" x14ac:dyDescent="0.2">
      <c r="A206" t="s">
        <v>72</v>
      </c>
      <c r="C206" s="23">
        <f t="shared" si="43"/>
        <v>0.39707812258761771</v>
      </c>
      <c r="D206" s="23"/>
      <c r="E206" s="23"/>
      <c r="F206" s="23">
        <f t="shared" si="44"/>
        <v>0.12503342440217091</v>
      </c>
      <c r="G206" s="23"/>
      <c r="H206" s="23">
        <f t="shared" si="45"/>
        <v>0.39763310761084386</v>
      </c>
      <c r="I206" s="23"/>
      <c r="J206" s="23"/>
      <c r="K206" s="23"/>
      <c r="L206" s="23">
        <f t="shared" si="46"/>
        <v>0.64</v>
      </c>
      <c r="M206" s="23">
        <f t="shared" si="47"/>
        <v>0.63847718329509651</v>
      </c>
      <c r="N206" s="23"/>
      <c r="O206" s="23"/>
      <c r="P206" s="23">
        <f t="shared" si="48"/>
        <v>0.7992424242424242</v>
      </c>
      <c r="Q206" s="23"/>
      <c r="R206" s="23">
        <f t="shared" si="49"/>
        <v>0.37254004576659039</v>
      </c>
      <c r="S206" s="23"/>
      <c r="T206" s="23">
        <f t="shared" si="50"/>
        <v>0.50897435897435883</v>
      </c>
      <c r="U206" s="23"/>
      <c r="V206" s="23">
        <f t="shared" si="51"/>
        <v>0.38709677419354849</v>
      </c>
      <c r="W206" s="23">
        <f t="shared" si="52"/>
        <v>0.90232507605388967</v>
      </c>
      <c r="X206" s="23"/>
      <c r="Y206" s="23">
        <f t="shared" si="53"/>
        <v>0.78454117832646153</v>
      </c>
    </row>
    <row r="207" spans="1:25" x14ac:dyDescent="0.2">
      <c r="A207" t="s">
        <v>73</v>
      </c>
      <c r="C207" s="23">
        <f t="shared" si="43"/>
        <v>0.56408252277288862</v>
      </c>
      <c r="D207" s="23"/>
      <c r="E207" s="23"/>
      <c r="F207" s="23">
        <f t="shared" si="44"/>
        <v>0.21554624374522896</v>
      </c>
      <c r="G207" s="23"/>
      <c r="H207" s="23">
        <f t="shared" si="45"/>
        <v>0.62001757455060025</v>
      </c>
      <c r="I207" s="23"/>
      <c r="J207" s="23"/>
      <c r="K207" s="23"/>
      <c r="L207" s="23">
        <f t="shared" si="46"/>
        <v>0.76</v>
      </c>
      <c r="M207" s="23">
        <f t="shared" si="47"/>
        <v>0.7624269041758982</v>
      </c>
      <c r="N207" s="23"/>
      <c r="O207" s="23"/>
      <c r="P207" s="23">
        <f t="shared" si="48"/>
        <v>0.70265151515151514</v>
      </c>
      <c r="Q207" s="23"/>
      <c r="R207" s="23">
        <f t="shared" si="49"/>
        <v>0.64336384439359273</v>
      </c>
      <c r="S207" s="23"/>
      <c r="T207" s="23">
        <f t="shared" si="50"/>
        <v>0.64615384615384608</v>
      </c>
      <c r="U207" s="23"/>
      <c r="V207" s="23">
        <f t="shared" si="51"/>
        <v>0.45161290322580633</v>
      </c>
      <c r="W207" s="23">
        <f t="shared" si="52"/>
        <v>0.88128349992756783</v>
      </c>
      <c r="X207" s="23"/>
      <c r="Y207" s="23">
        <f t="shared" si="53"/>
        <v>0.77509305446216814</v>
      </c>
    </row>
    <row r="208" spans="1:25" x14ac:dyDescent="0.2">
      <c r="A208" t="s">
        <v>74</v>
      </c>
      <c r="C208" s="23">
        <f t="shared" si="43"/>
        <v>0.65563725490196079</v>
      </c>
      <c r="D208" s="23"/>
      <c r="E208" s="23"/>
      <c r="F208" s="23">
        <f t="shared" si="44"/>
        <v>0.29887795018105201</v>
      </c>
      <c r="G208" s="23"/>
      <c r="H208" s="23">
        <f t="shared" si="45"/>
        <v>0.3967792973278374</v>
      </c>
      <c r="I208" s="23"/>
      <c r="J208" s="23"/>
      <c r="K208" s="23"/>
      <c r="L208" s="23">
        <f t="shared" si="46"/>
        <v>0.8</v>
      </c>
      <c r="M208" s="23">
        <f t="shared" si="47"/>
        <v>0.48526702594359322</v>
      </c>
      <c r="N208" s="23"/>
      <c r="O208" s="23"/>
      <c r="P208" s="23">
        <f t="shared" si="48"/>
        <v>0.63068181818181812</v>
      </c>
      <c r="Q208" s="23"/>
      <c r="R208" s="23">
        <f t="shared" si="49"/>
        <v>0.51807780320366126</v>
      </c>
      <c r="S208" s="23"/>
      <c r="T208" s="23">
        <f t="shared" si="50"/>
        <v>0.85961538461538489</v>
      </c>
      <c r="U208" s="23"/>
      <c r="V208" s="23">
        <f t="shared" si="51"/>
        <v>0.5161290322580645</v>
      </c>
      <c r="W208" s="23">
        <f t="shared" si="52"/>
        <v>0.86643488338403585</v>
      </c>
      <c r="X208" s="23"/>
      <c r="Y208" s="23">
        <f t="shared" si="53"/>
        <v>0.90853282666022284</v>
      </c>
    </row>
    <row r="209" spans="1:25" x14ac:dyDescent="0.2">
      <c r="A209" t="s">
        <v>75</v>
      </c>
      <c r="C209" s="23">
        <f t="shared" si="43"/>
        <v>0.61519607843137247</v>
      </c>
      <c r="D209" s="23"/>
      <c r="E209" s="23"/>
      <c r="F209" s="23">
        <f t="shared" si="44"/>
        <v>0.46563257491986032</v>
      </c>
      <c r="G209" s="23"/>
      <c r="H209" s="23">
        <f t="shared" si="45"/>
        <v>0.71767453437037587</v>
      </c>
      <c r="I209" s="23"/>
      <c r="J209" s="23"/>
      <c r="K209" s="23"/>
      <c r="L209" s="23">
        <f t="shared" si="46"/>
        <v>0.76</v>
      </c>
      <c r="M209" s="23">
        <f t="shared" si="47"/>
        <v>0.83398016280452136</v>
      </c>
      <c r="N209" s="23"/>
      <c r="O209" s="23"/>
      <c r="P209" s="23">
        <f t="shared" si="48"/>
        <v>0.96780303030303028</v>
      </c>
      <c r="Q209" s="23"/>
      <c r="R209" s="23">
        <f t="shared" si="49"/>
        <v>0.88146453089244847</v>
      </c>
      <c r="S209" s="23"/>
      <c r="T209" s="23">
        <f t="shared" si="50"/>
        <v>0.88205128205128247</v>
      </c>
      <c r="U209" s="23"/>
      <c r="V209" s="23">
        <f t="shared" si="51"/>
        <v>0.93548387096774188</v>
      </c>
      <c r="W209" s="23">
        <f t="shared" si="52"/>
        <v>0.82402578589019271</v>
      </c>
      <c r="X209" s="23"/>
      <c r="Y209" s="23">
        <f t="shared" si="53"/>
        <v>0.87866220614810042</v>
      </c>
    </row>
    <row r="210" spans="1:25" x14ac:dyDescent="0.2">
      <c r="A210" t="s">
        <v>76</v>
      </c>
      <c r="C210" s="23">
        <f t="shared" si="43"/>
        <v>0.59051258298595022</v>
      </c>
      <c r="D210" s="23"/>
      <c r="E210" s="23"/>
      <c r="F210" s="23">
        <f t="shared" si="44"/>
        <v>0.78114218690862502</v>
      </c>
      <c r="G210" s="23"/>
      <c r="H210" s="23">
        <f t="shared" si="45"/>
        <v>0.88957971699360971</v>
      </c>
      <c r="I210" s="23"/>
      <c r="J210" s="23"/>
      <c r="K210" s="23"/>
      <c r="L210" s="23">
        <f t="shared" si="46"/>
        <v>0.84</v>
      </c>
      <c r="M210" s="23">
        <f t="shared" si="47"/>
        <v>0.73596748494688624</v>
      </c>
      <c r="N210" s="23"/>
      <c r="O210" s="23"/>
      <c r="P210" s="23">
        <f t="shared" si="48"/>
        <v>0.83143939393939403</v>
      </c>
      <c r="Q210" s="23"/>
      <c r="R210" s="23">
        <f t="shared" si="49"/>
        <v>0.35858123569794048</v>
      </c>
      <c r="S210" s="23"/>
      <c r="T210" s="23">
        <f t="shared" si="50"/>
        <v>0.92500000000000004</v>
      </c>
      <c r="U210" s="23"/>
      <c r="V210" s="23">
        <f t="shared" si="51"/>
        <v>1</v>
      </c>
      <c r="W210" s="23">
        <f t="shared" si="52"/>
        <v>0.86857163552078809</v>
      </c>
      <c r="X210" s="23"/>
      <c r="Y210" s="23">
        <f t="shared" si="53"/>
        <v>0.79008827425859118</v>
      </c>
    </row>
    <row r="211" spans="1:25" x14ac:dyDescent="0.2">
      <c r="A211" t="s">
        <v>77</v>
      </c>
      <c r="C211" s="23">
        <f t="shared" si="43"/>
        <v>0.125</v>
      </c>
      <c r="D211" s="23"/>
      <c r="E211" s="23"/>
      <c r="F211" s="23">
        <f t="shared" si="44"/>
        <v>7.1929724830428254E-2</v>
      </c>
      <c r="G211" s="23"/>
      <c r="H211" s="23">
        <f t="shared" si="45"/>
        <v>0.22948640870658382</v>
      </c>
      <c r="I211" s="23"/>
      <c r="J211" s="23"/>
      <c r="K211" s="23"/>
      <c r="L211" s="23">
        <f t="shared" si="46"/>
        <v>0</v>
      </c>
      <c r="M211" s="23">
        <f t="shared" si="47"/>
        <v>0.14803715912496246</v>
      </c>
      <c r="N211" s="23"/>
      <c r="O211" s="23"/>
      <c r="P211" s="23">
        <f t="shared" si="48"/>
        <v>0.30681818181818182</v>
      </c>
      <c r="Q211" s="23"/>
      <c r="R211" s="23">
        <f t="shared" si="49"/>
        <v>0.62986270022883295</v>
      </c>
      <c r="S211" s="23"/>
      <c r="T211" s="23">
        <f t="shared" si="50"/>
        <v>0.49294871794871786</v>
      </c>
      <c r="U211" s="23"/>
      <c r="V211" s="23">
        <f t="shared" si="51"/>
        <v>0.1935483870967741</v>
      </c>
      <c r="W211" s="23">
        <f t="shared" si="52"/>
        <v>0.77488048674489352</v>
      </c>
      <c r="X211" s="23"/>
      <c r="Y211" s="23">
        <f t="shared" si="53"/>
        <v>0</v>
      </c>
    </row>
    <row r="212" spans="1:25" x14ac:dyDescent="0.2">
      <c r="A212" t="s">
        <v>78</v>
      </c>
      <c r="C212" s="23">
        <f t="shared" si="43"/>
        <v>0.61134591631928359</v>
      </c>
      <c r="D212" s="23"/>
      <c r="E212" s="23"/>
      <c r="F212" s="23">
        <f t="shared" si="44"/>
        <v>0.55967042030435721</v>
      </c>
      <c r="G212" s="23"/>
      <c r="H212" s="23">
        <f t="shared" si="45"/>
        <v>0.77542220024873454</v>
      </c>
      <c r="I212" s="23"/>
      <c r="J212" s="23"/>
      <c r="K212" s="23"/>
      <c r="L212" s="23">
        <f t="shared" si="46"/>
        <v>0.88</v>
      </c>
      <c r="M212" s="23">
        <f t="shared" si="47"/>
        <v>0.59339890055365341</v>
      </c>
      <c r="N212" s="23"/>
      <c r="O212" s="23"/>
      <c r="P212" s="23">
        <f t="shared" si="48"/>
        <v>0.95454545454545459</v>
      </c>
      <c r="Q212" s="23"/>
      <c r="R212" s="23">
        <f t="shared" si="49"/>
        <v>0.70652173913043481</v>
      </c>
      <c r="S212" s="23"/>
      <c r="T212" s="23">
        <f t="shared" si="50"/>
        <v>0.82628205128205123</v>
      </c>
      <c r="U212" s="23"/>
      <c r="V212" s="23">
        <f t="shared" si="51"/>
        <v>0.67741935483870963</v>
      </c>
      <c r="W212" s="23">
        <f t="shared" si="52"/>
        <v>0.95534550195567147</v>
      </c>
      <c r="X212" s="23"/>
      <c r="Y212" s="23">
        <f t="shared" si="53"/>
        <v>0.72853542902013113</v>
      </c>
    </row>
    <row r="213" spans="1:25" x14ac:dyDescent="0.2">
      <c r="A213" t="s">
        <v>79</v>
      </c>
      <c r="C213" s="23">
        <f t="shared" si="43"/>
        <v>0.77450980392156854</v>
      </c>
      <c r="D213" s="23"/>
      <c r="E213" s="23"/>
      <c r="F213" s="23">
        <f t="shared" si="44"/>
        <v>1</v>
      </c>
      <c r="G213" s="23"/>
      <c r="H213" s="23">
        <f t="shared" si="45"/>
        <v>0.74616931440504275</v>
      </c>
      <c r="I213" s="23"/>
      <c r="J213" s="23"/>
      <c r="K213" s="23"/>
      <c r="L213" s="23">
        <f t="shared" si="46"/>
        <v>0.68</v>
      </c>
      <c r="M213" s="23">
        <f t="shared" si="47"/>
        <v>0.69597295434038953</v>
      </c>
      <c r="N213" s="23"/>
      <c r="O213" s="23"/>
      <c r="P213" s="23">
        <f t="shared" si="48"/>
        <v>0.79356060606060597</v>
      </c>
      <c r="Q213" s="23"/>
      <c r="R213" s="23">
        <f t="shared" si="49"/>
        <v>0.58157894736842108</v>
      </c>
      <c r="S213" s="23"/>
      <c r="T213" s="23">
        <f t="shared" si="50"/>
        <v>0.84230769230769253</v>
      </c>
      <c r="U213" s="23"/>
      <c r="V213" s="23">
        <f t="shared" si="51"/>
        <v>0.74193548387096775</v>
      </c>
      <c r="W213" s="23">
        <f t="shared" si="52"/>
        <v>0.89537157757496744</v>
      </c>
      <c r="X213" s="23"/>
      <c r="Y213" s="23">
        <f t="shared" si="53"/>
        <v>0.67398559458146456</v>
      </c>
    </row>
    <row r="214" spans="1:25" x14ac:dyDescent="0.2">
      <c r="A214" t="s">
        <v>81</v>
      </c>
      <c r="C214" s="23">
        <f t="shared" si="43"/>
        <v>0.38051953064690441</v>
      </c>
      <c r="D214" s="23"/>
      <c r="E214" s="23"/>
      <c r="F214" s="23">
        <f t="shared" si="44"/>
        <v>0</v>
      </c>
      <c r="G214" s="23"/>
      <c r="H214" s="23">
        <f t="shared" si="45"/>
        <v>0.47302540085832578</v>
      </c>
      <c r="I214" s="23"/>
      <c r="J214" s="23"/>
      <c r="K214" s="23"/>
      <c r="L214" s="23">
        <f t="shared" si="46"/>
        <v>0.6</v>
      </c>
      <c r="M214" s="23">
        <f t="shared" si="47"/>
        <v>0.15393558888501335</v>
      </c>
      <c r="N214" s="23"/>
      <c r="O214" s="23"/>
      <c r="P214" s="23">
        <f t="shared" si="48"/>
        <v>0.65719696969696972</v>
      </c>
      <c r="Q214" s="23"/>
      <c r="R214" s="23">
        <f t="shared" si="49"/>
        <v>0.44221967963386727</v>
      </c>
      <c r="S214" s="23"/>
      <c r="T214" s="23">
        <f t="shared" si="50"/>
        <v>0.46730769230769242</v>
      </c>
      <c r="U214" s="23"/>
      <c r="V214" s="23">
        <f t="shared" si="51"/>
        <v>0.64516129032258074</v>
      </c>
      <c r="W214" s="23">
        <f t="shared" si="52"/>
        <v>0.27803129074315514</v>
      </c>
      <c r="X214" s="23"/>
      <c r="Y214" s="23">
        <f t="shared" si="53"/>
        <v>0.72490443360741852</v>
      </c>
    </row>
    <row r="215" spans="1:25" x14ac:dyDescent="0.2">
      <c r="A215" t="s">
        <v>82</v>
      </c>
      <c r="C215" s="23">
        <f t="shared" si="43"/>
        <v>0.59317585301837272</v>
      </c>
      <c r="D215" s="23"/>
      <c r="E215" s="23"/>
      <c r="F215" s="23">
        <f t="shared" si="44"/>
        <v>0.13326834539660826</v>
      </c>
      <c r="G215" s="23"/>
      <c r="H215" s="23">
        <f t="shared" si="45"/>
        <v>0.58760292371302536</v>
      </c>
      <c r="I215" s="23"/>
      <c r="J215" s="23"/>
      <c r="K215" s="23"/>
      <c r="L215" s="23">
        <f t="shared" si="46"/>
        <v>0.56000000000000005</v>
      </c>
      <c r="M215" s="23">
        <f t="shared" si="47"/>
        <v>0.60806064149108119</v>
      </c>
      <c r="N215" s="23"/>
      <c r="O215" s="23"/>
      <c r="P215" s="23">
        <f t="shared" si="48"/>
        <v>0.42045454545454547</v>
      </c>
      <c r="Q215" s="23"/>
      <c r="R215" s="23">
        <f t="shared" si="49"/>
        <v>0.2219679633867277</v>
      </c>
      <c r="S215" s="23"/>
      <c r="T215" s="23">
        <f t="shared" si="50"/>
        <v>5.8333333333333334E-2</v>
      </c>
      <c r="U215" s="23"/>
      <c r="V215" s="23">
        <f t="shared" si="51"/>
        <v>0.29032258064516114</v>
      </c>
      <c r="W215" s="23">
        <f t="shared" si="52"/>
        <v>0.72490221642764019</v>
      </c>
      <c r="X215" s="23"/>
      <c r="Y215" s="23">
        <f t="shared" si="53"/>
        <v>0.85912240184757516</v>
      </c>
    </row>
    <row r="217" spans="1:25" x14ac:dyDescent="0.2">
      <c r="B217" t="s">
        <v>88</v>
      </c>
      <c r="C217" s="21" t="s">
        <v>89</v>
      </c>
    </row>
    <row r="218" spans="1:25" x14ac:dyDescent="0.2">
      <c r="A218" t="s">
        <v>91</v>
      </c>
      <c r="B218" s="23">
        <f t="shared" ref="B218:B253" si="54">SUM(C180:Z180)</f>
        <v>8.7458076232816033</v>
      </c>
      <c r="C218" s="24">
        <f t="shared" ref="C218:C253" si="55">B218/11</f>
        <v>0.79507342029832762</v>
      </c>
    </row>
    <row r="219" spans="1:25" x14ac:dyDescent="0.2">
      <c r="A219" t="s">
        <v>92</v>
      </c>
      <c r="B219" s="23">
        <f t="shared" si="54"/>
        <v>8.0749270053165496</v>
      </c>
      <c r="C219" s="24">
        <f t="shared" si="55"/>
        <v>0.73408427321059544</v>
      </c>
    </row>
    <row r="220" spans="1:25" x14ac:dyDescent="0.2">
      <c r="A220" t="s">
        <v>48</v>
      </c>
      <c r="B220" s="23">
        <f t="shared" si="54"/>
        <v>7.8896965862916169</v>
      </c>
      <c r="C220" s="24">
        <f t="shared" si="55"/>
        <v>0.71724514420832886</v>
      </c>
    </row>
    <row r="221" spans="1:25" x14ac:dyDescent="0.2">
      <c r="A221" t="s">
        <v>49</v>
      </c>
      <c r="B221" s="23">
        <f t="shared" si="54"/>
        <v>8.6622190888055037</v>
      </c>
      <c r="C221" s="24">
        <f t="shared" si="55"/>
        <v>0.78747446261868215</v>
      </c>
    </row>
    <row r="222" spans="1:25" x14ac:dyDescent="0.2">
      <c r="A222" t="s">
        <v>50</v>
      </c>
      <c r="B222" s="23">
        <f t="shared" si="54"/>
        <v>4.7298897462021321</v>
      </c>
      <c r="C222" s="24">
        <f t="shared" si="55"/>
        <v>0.42998997692746654</v>
      </c>
    </row>
    <row r="223" spans="1:25" x14ac:dyDescent="0.2">
      <c r="A223" t="s">
        <v>51</v>
      </c>
      <c r="B223" s="23">
        <f t="shared" si="54"/>
        <v>6.4929636798403045</v>
      </c>
      <c r="C223" s="24">
        <f t="shared" si="55"/>
        <v>0.5902694254400277</v>
      </c>
    </row>
    <row r="224" spans="1:25" x14ac:dyDescent="0.2">
      <c r="A224" t="s">
        <v>52</v>
      </c>
      <c r="B224" s="23">
        <f t="shared" si="54"/>
        <v>8.4017878435453639</v>
      </c>
      <c r="C224" s="24">
        <f t="shared" si="55"/>
        <v>0.76379889486776031</v>
      </c>
    </row>
    <row r="225" spans="1:3" x14ac:dyDescent="0.2">
      <c r="A225" t="s">
        <v>53</v>
      </c>
      <c r="B225" s="23">
        <f t="shared" si="54"/>
        <v>5.2705083567006312</v>
      </c>
      <c r="C225" s="24">
        <f t="shared" si="55"/>
        <v>0.479137123336421</v>
      </c>
    </row>
    <row r="226" spans="1:3" x14ac:dyDescent="0.2">
      <c r="A226" t="s">
        <v>54</v>
      </c>
      <c r="B226" s="23">
        <f t="shared" si="54"/>
        <v>8.1698196678201249</v>
      </c>
      <c r="C226" s="24">
        <f t="shared" si="55"/>
        <v>0.74271087889273868</v>
      </c>
    </row>
    <row r="227" spans="1:3" x14ac:dyDescent="0.2">
      <c r="A227" t="s">
        <v>55</v>
      </c>
      <c r="B227" s="23">
        <f t="shared" si="54"/>
        <v>168.3839248337726</v>
      </c>
      <c r="C227" s="24">
        <f t="shared" si="55"/>
        <v>15.307629530342963</v>
      </c>
    </row>
    <row r="228" spans="1:3" x14ac:dyDescent="0.2">
      <c r="A228" t="s">
        <v>56</v>
      </c>
      <c r="B228" s="23">
        <f t="shared" si="54"/>
        <v>7.7700340988520171</v>
      </c>
      <c r="C228" s="24">
        <f t="shared" si="55"/>
        <v>0.70636673625927426</v>
      </c>
    </row>
    <row r="229" spans="1:3" x14ac:dyDescent="0.2">
      <c r="A229" t="s">
        <v>57</v>
      </c>
      <c r="B229" s="23">
        <f t="shared" si="54"/>
        <v>5.3843175113959409</v>
      </c>
      <c r="C229" s="24">
        <f t="shared" si="55"/>
        <v>0.48948341012690372</v>
      </c>
    </row>
    <row r="230" spans="1:3" x14ac:dyDescent="0.2">
      <c r="A230" t="s">
        <v>58</v>
      </c>
      <c r="B230" s="23">
        <f t="shared" si="54"/>
        <v>5.4107058628987001</v>
      </c>
      <c r="C230" s="24">
        <f t="shared" si="55"/>
        <v>0.49188235117260909</v>
      </c>
    </row>
    <row r="231" spans="1:3" x14ac:dyDescent="0.2">
      <c r="A231" t="s">
        <v>59</v>
      </c>
      <c r="B231" s="23">
        <f t="shared" si="54"/>
        <v>8.2988157328375447</v>
      </c>
      <c r="C231" s="24">
        <f t="shared" si="55"/>
        <v>0.7544377938943222</v>
      </c>
    </row>
    <row r="232" spans="1:3" x14ac:dyDescent="0.2">
      <c r="A232" t="s">
        <v>60</v>
      </c>
      <c r="B232" s="23">
        <f t="shared" si="54"/>
        <v>8.0763909899108146</v>
      </c>
      <c r="C232" s="24">
        <f t="shared" si="55"/>
        <v>0.73421736271916493</v>
      </c>
    </row>
    <row r="233" spans="1:3" x14ac:dyDescent="0.2">
      <c r="A233" t="s">
        <v>61</v>
      </c>
      <c r="B233" s="23">
        <f t="shared" si="54"/>
        <v>6.184701716379859</v>
      </c>
      <c r="C233" s="24">
        <f t="shared" si="55"/>
        <v>0.56224561057998723</v>
      </c>
    </row>
    <row r="234" spans="1:3" x14ac:dyDescent="0.2">
      <c r="A234" t="s">
        <v>62</v>
      </c>
      <c r="B234" s="23">
        <f t="shared" si="54"/>
        <v>6.4884663306556023</v>
      </c>
      <c r="C234" s="24">
        <f t="shared" si="55"/>
        <v>0.58986057551414561</v>
      </c>
    </row>
    <row r="235" spans="1:3" x14ac:dyDescent="0.2">
      <c r="A235" t="s">
        <v>63</v>
      </c>
      <c r="B235" s="23">
        <f t="shared" si="54"/>
        <v>6.840242548807562</v>
      </c>
      <c r="C235" s="24">
        <f t="shared" si="55"/>
        <v>0.62184023170977831</v>
      </c>
    </row>
    <row r="236" spans="1:3" x14ac:dyDescent="0.2">
      <c r="A236" t="s">
        <v>64</v>
      </c>
      <c r="B236" s="23">
        <f t="shared" si="54"/>
        <v>5.9166394463572765</v>
      </c>
      <c r="C236" s="24">
        <f t="shared" si="55"/>
        <v>0.53787631330520691</v>
      </c>
    </row>
    <row r="237" spans="1:3" x14ac:dyDescent="0.2">
      <c r="A237" t="s">
        <v>65</v>
      </c>
      <c r="B237" s="23">
        <f t="shared" si="54"/>
        <v>8.0888003942293789</v>
      </c>
      <c r="C237" s="24">
        <f t="shared" si="55"/>
        <v>0.73534549038448904</v>
      </c>
    </row>
    <row r="238" spans="1:3" x14ac:dyDescent="0.2">
      <c r="A238" t="s">
        <v>66</v>
      </c>
      <c r="B238" s="23">
        <f t="shared" si="54"/>
        <v>3.7593011139776715</v>
      </c>
      <c r="C238" s="24">
        <f t="shared" si="55"/>
        <v>0.34175464672524286</v>
      </c>
    </row>
    <row r="239" spans="1:3" x14ac:dyDescent="0.2">
      <c r="A239" t="s">
        <v>67</v>
      </c>
      <c r="B239" s="23">
        <f t="shared" si="54"/>
        <v>8.3363638335241088</v>
      </c>
      <c r="C239" s="24">
        <f t="shared" si="55"/>
        <v>0.75785125759310079</v>
      </c>
    </row>
    <row r="240" spans="1:3" x14ac:dyDescent="0.2">
      <c r="A240" t="s">
        <v>68</v>
      </c>
      <c r="B240" s="23">
        <f t="shared" si="54"/>
        <v>8.2536959366364169</v>
      </c>
      <c r="C240" s="24">
        <f t="shared" si="55"/>
        <v>0.75033599423967423</v>
      </c>
    </row>
    <row r="241" spans="1:3" x14ac:dyDescent="0.2">
      <c r="A241" t="s">
        <v>69</v>
      </c>
      <c r="B241" s="23">
        <f t="shared" si="54"/>
        <v>8.6468248943983212</v>
      </c>
      <c r="C241" s="24">
        <f t="shared" si="55"/>
        <v>0.78607499039984741</v>
      </c>
    </row>
    <row r="242" spans="1:3" x14ac:dyDescent="0.2">
      <c r="A242" t="s">
        <v>70</v>
      </c>
      <c r="B242" s="23">
        <f t="shared" si="54"/>
        <v>6.0852231980417084</v>
      </c>
      <c r="C242" s="24">
        <f t="shared" si="55"/>
        <v>0.55320210891288257</v>
      </c>
    </row>
    <row r="243" spans="1:3" x14ac:dyDescent="0.2">
      <c r="A243" t="s">
        <v>71</v>
      </c>
      <c r="B243" s="23">
        <f t="shared" si="54"/>
        <v>5.6594674989467082</v>
      </c>
      <c r="C243" s="24">
        <f t="shared" si="55"/>
        <v>0.5144970453587917</v>
      </c>
    </row>
    <row r="244" spans="1:3" x14ac:dyDescent="0.2">
      <c r="A244" t="s">
        <v>72</v>
      </c>
      <c r="B244" s="23">
        <f t="shared" si="54"/>
        <v>5.9529416954530028</v>
      </c>
      <c r="C244" s="24">
        <f t="shared" si="55"/>
        <v>0.54117651776845477</v>
      </c>
    </row>
    <row r="245" spans="1:3" x14ac:dyDescent="0.2">
      <c r="A245" t="s">
        <v>73</v>
      </c>
      <c r="B245" s="23">
        <f t="shared" si="54"/>
        <v>7.0222319085591121</v>
      </c>
      <c r="C245" s="24">
        <f t="shared" si="55"/>
        <v>0.63838471895991933</v>
      </c>
    </row>
    <row r="246" spans="1:3" x14ac:dyDescent="0.2">
      <c r="A246" t="s">
        <v>74</v>
      </c>
      <c r="B246" s="23">
        <f t="shared" si="54"/>
        <v>6.9360332766576311</v>
      </c>
      <c r="C246" s="24">
        <f t="shared" si="55"/>
        <v>0.63054847969614825</v>
      </c>
    </row>
    <row r="247" spans="1:3" x14ac:dyDescent="0.2">
      <c r="A247" t="s">
        <v>75</v>
      </c>
      <c r="B247" s="23">
        <f t="shared" si="54"/>
        <v>8.7619740567789268</v>
      </c>
      <c r="C247" s="24">
        <f t="shared" si="55"/>
        <v>0.79654309607081153</v>
      </c>
    </row>
    <row r="248" spans="1:3" x14ac:dyDescent="0.2">
      <c r="A248" t="s">
        <v>76</v>
      </c>
      <c r="B248" s="23">
        <f t="shared" si="54"/>
        <v>8.6108825112517842</v>
      </c>
      <c r="C248" s="24">
        <f t="shared" si="55"/>
        <v>0.78280750102288943</v>
      </c>
    </row>
    <row r="249" spans="1:3" x14ac:dyDescent="0.2">
      <c r="A249" t="s">
        <v>77</v>
      </c>
      <c r="B249" s="23">
        <f t="shared" si="54"/>
        <v>2.972511766499375</v>
      </c>
      <c r="C249" s="24">
        <f t="shared" si="55"/>
        <v>0.27022834240903409</v>
      </c>
    </row>
    <row r="250" spans="1:3" x14ac:dyDescent="0.2">
      <c r="A250" t="s">
        <v>78</v>
      </c>
      <c r="B250" s="23">
        <f t="shared" si="54"/>
        <v>8.2684869681984825</v>
      </c>
      <c r="C250" s="24">
        <f t="shared" si="55"/>
        <v>0.75168063347258929</v>
      </c>
    </row>
    <row r="251" spans="1:3" x14ac:dyDescent="0.2">
      <c r="A251" t="s">
        <v>79</v>
      </c>
      <c r="B251" s="23">
        <f t="shared" si="54"/>
        <v>8.4253919744311201</v>
      </c>
      <c r="C251" s="24">
        <f t="shared" si="55"/>
        <v>0.7659447249482837</v>
      </c>
    </row>
    <row r="252" spans="1:3" x14ac:dyDescent="0.2">
      <c r="A252" t="s">
        <v>81</v>
      </c>
      <c r="B252" s="23">
        <f t="shared" si="54"/>
        <v>4.8223018767019274</v>
      </c>
      <c r="C252" s="24">
        <f t="shared" si="55"/>
        <v>0.43839107970017521</v>
      </c>
    </row>
    <row r="253" spans="1:3" x14ac:dyDescent="0.2">
      <c r="A253" t="s">
        <v>82</v>
      </c>
      <c r="B253" s="23">
        <f t="shared" si="54"/>
        <v>5.05721080471407</v>
      </c>
      <c r="C253" s="24">
        <f t="shared" si="55"/>
        <v>0.45974643679218818</v>
      </c>
    </row>
  </sheetData>
  <mergeCells count="54">
    <mergeCell ref="C179:E179"/>
    <mergeCell ref="F179:G179"/>
    <mergeCell ref="H179:K179"/>
    <mergeCell ref="M179:O179"/>
    <mergeCell ref="P179:Q179"/>
    <mergeCell ref="Y179:Z179"/>
    <mergeCell ref="W137:X137"/>
    <mergeCell ref="Y137:Z137"/>
    <mergeCell ref="R179:S179"/>
    <mergeCell ref="T179:U179"/>
    <mergeCell ref="W179:X179"/>
    <mergeCell ref="R93:S93"/>
    <mergeCell ref="T93:U93"/>
    <mergeCell ref="W93:X93"/>
    <mergeCell ref="Y93:Z93"/>
    <mergeCell ref="C137:E137"/>
    <mergeCell ref="F137:G137"/>
    <mergeCell ref="H137:K137"/>
    <mergeCell ref="M137:O137"/>
    <mergeCell ref="P137:Q137"/>
    <mergeCell ref="R137:S137"/>
    <mergeCell ref="T137:U137"/>
    <mergeCell ref="R53:S53"/>
    <mergeCell ref="T53:U53"/>
    <mergeCell ref="W53:X53"/>
    <mergeCell ref="Y53:Z53"/>
    <mergeCell ref="A93:B94"/>
    <mergeCell ref="C93:E93"/>
    <mergeCell ref="F93:G93"/>
    <mergeCell ref="H93:K93"/>
    <mergeCell ref="M93:O93"/>
    <mergeCell ref="P93:Q93"/>
    <mergeCell ref="A53:B54"/>
    <mergeCell ref="C53:E53"/>
    <mergeCell ref="F53:G53"/>
    <mergeCell ref="H53:K53"/>
    <mergeCell ref="M53:O53"/>
    <mergeCell ref="P53:Q53"/>
    <mergeCell ref="R6:S6"/>
    <mergeCell ref="T6:U6"/>
    <mergeCell ref="W6:X6"/>
    <mergeCell ref="Y6:Z6"/>
    <mergeCell ref="A6:B7"/>
    <mergeCell ref="C6:E6"/>
    <mergeCell ref="F6:G6"/>
    <mergeCell ref="H6:K6"/>
    <mergeCell ref="M6:O6"/>
    <mergeCell ref="P6:Q6"/>
    <mergeCell ref="A3:B3"/>
    <mergeCell ref="C3:Z3"/>
    <mergeCell ref="A4:B4"/>
    <mergeCell ref="C4:Z4"/>
    <mergeCell ref="A5:B5"/>
    <mergeCell ref="C5:Z5"/>
  </mergeCells>
  <hyperlinks>
    <hyperlink ref="A2" r:id="rId1" tooltip="Click once to display linked information. Click and hold to select this cell." display="../../../../../Users/Utilisateur/AppData/Local/Temp/OECDStat_Metadata/OECDStat_Metadata/ShowMetadata.ashx%3fDataset=BLI&amp;ShowOnWeb=true&amp;Lang=en"/>
    <hyperlink ref="C7" r:id="rId2" tooltip="Click once to display linked information. Click and hold to select this cell." display="../../../../../Users/Utilisateur/AppData/Local/Temp/OECDStat_Metadata/OECDStat_Metadata/ShowMetadata.ashx%3fDataset=BLI&amp;Coords=%5bINDICATOR%5d.%5bHO_BASE%5d&amp;ShowOnWeb=true&amp;Lang=en"/>
    <hyperlink ref="D7" r:id="rId3" tooltip="Click once to display linked information. Click and hold to select this cell." display="../../../../../Users/Utilisateur/AppData/Local/Temp/OECDStat_Metadata/OECDStat_Metadata/ShowMetadata.ashx%3fDataset=BLI&amp;Coords=%5bINDICATOR%5d.%5bHO_HISH%5d&amp;ShowOnWeb=true&amp;Lang=en"/>
    <hyperlink ref="E7" r:id="rId4" tooltip="Click once to display linked information. Click and hold to select this cell." display="../../../../../Users/Utilisateur/AppData/Local/Temp/OECDStat_Metadata/OECDStat_Metadata/ShowMetadata.ashx%3fDataset=BLI&amp;Coords=%5bINDICATOR%5d.%5bHO_NUMR%5d&amp;ShowOnWeb=true&amp;Lang=en"/>
    <hyperlink ref="F7" r:id="rId5" tooltip="Click once to display linked information. Click and hold to select this cell." display="../../../../../Users/Utilisateur/AppData/Local/Temp/OECDStat_Metadata/OECDStat_Metadata/ShowMetadata.ashx%3fDataset=BLI&amp;Coords=%5bINDICATOR%5d.%5bIW_HADI%5d&amp;ShowOnWeb=true&amp;Lang=en"/>
    <hyperlink ref="G7" r:id="rId6" tooltip="Click once to display linked information. Click and hold to select this cell." display="../../../../../Users/Utilisateur/AppData/Local/Temp/OECDStat_Metadata/OECDStat_Metadata/ShowMetadata.ashx%3fDataset=BLI&amp;Coords=%5bINDICATOR%5d.%5bIW_HNFW%5d&amp;ShowOnWeb=true&amp;Lang=en"/>
    <hyperlink ref="H7" r:id="rId7" tooltip="Click once to display linked information. Click and hold to select this cell." display="../../../../../Users/Utilisateur/AppData/Local/Temp/OECDStat_Metadata/OECDStat_Metadata/ShowMetadata.ashx%3fDataset=BLI&amp;Coords=%5bINDICATOR%5d.%5bJE_EMPL%5d&amp;ShowOnWeb=true&amp;Lang=en"/>
    <hyperlink ref="I7" r:id="rId8" tooltip="Click once to display linked information. Click and hold to select this cell." display="../../../../../Users/Utilisateur/AppData/Local/Temp/OECDStat_Metadata/OECDStat_Metadata/ShowMetadata.ashx%3fDataset=BLI&amp;Coords=%5bINDICATOR%5d.%5bJE_JT%5d&amp;ShowOnWeb=true&amp;Lang=en"/>
    <hyperlink ref="J7" r:id="rId9" tooltip="Click once to display linked information. Click and hold to select this cell." display="../../../../../Users/Utilisateur/AppData/Local/Temp/OECDStat_Metadata/OECDStat_Metadata/ShowMetadata.ashx%3fDataset=BLI&amp;Coords=%5bINDICATOR%5d.%5bJE_LTUR%5d&amp;ShowOnWeb=true&amp;Lang=en"/>
    <hyperlink ref="K7" r:id="rId10" tooltip="Click once to display linked information. Click and hold to select this cell." display="../../../../../Users/Utilisateur/AppData/Local/Temp/OECDStat_Metadata/OECDStat_Metadata/ShowMetadata.ashx%3fDataset=BLI&amp;Coords=%5bINDICATOR%5d.%5bJE_PEARN%5d&amp;ShowOnWeb=true&amp;Lang=en"/>
    <hyperlink ref="L7" r:id="rId11" tooltip="Click once to display linked information. Click and hold to select this cell." display="../../../../../Users/Utilisateur/AppData/Local/Temp/OECDStat_Metadata/OECDStat_Metadata/ShowMetadata.ashx%3fDataset=BLI&amp;Coords=%5bINDICATOR%5d.%5bSC_SNTWS%5d&amp;ShowOnWeb=true&amp;Lang=en"/>
    <hyperlink ref="M7" r:id="rId12" tooltip="Click once to display linked information. Click and hold to select this cell." display="../../../../../Users/Utilisateur/AppData/Local/Temp/OECDStat_Metadata/OECDStat_Metadata/ShowMetadata.ashx%3fDataset=BLI&amp;Coords=%5bINDICATOR%5d.%5bES_EDUA%5d&amp;ShowOnWeb=true&amp;Lang=en"/>
    <hyperlink ref="N7" r:id="rId13" tooltip="Click once to display linked information. Click and hold to select this cell." display="../../../../../Users/Utilisateur/AppData/Local/Temp/OECDStat_Metadata/OECDStat_Metadata/ShowMetadata.ashx%3fDataset=BLI&amp;Coords=%5bINDICATOR%5d.%5bES_STCS%5d&amp;ShowOnWeb=true&amp;Lang=en"/>
    <hyperlink ref="O7" r:id="rId14" tooltip="Click once to display linked information. Click and hold to select this cell." display="../../../../../Users/Utilisateur/AppData/Local/Temp/OECDStat_Metadata/OECDStat_Metadata/ShowMetadata.ashx%3fDataset=BLI&amp;Coords=%5bINDICATOR%5d.%5bES_EDUEX%5d&amp;ShowOnWeb=true&amp;Lang=en"/>
    <hyperlink ref="P7" r:id="rId15" tooltip="Click once to display linked information. Click and hold to select this cell." display="../../../../../Users/Utilisateur/AppData/Local/Temp/OECDStat_Metadata/OECDStat_Metadata/ShowMetadata.ashx%3fDataset=BLI&amp;Coords=%5bINDICATOR%5d.%5bEQ_AIRP%5d&amp;ShowOnWeb=true&amp;Lang=en"/>
    <hyperlink ref="Q7" r:id="rId16" tooltip="Click once to display linked information. Click and hold to select this cell." display="../../../../../Users/Utilisateur/AppData/Local/Temp/OECDStat_Metadata/OECDStat_Metadata/ShowMetadata.ashx%3fDataset=BLI&amp;Coords=%5bINDICATOR%5d.%5bEQ_WATER%5d&amp;ShowOnWeb=true&amp;Lang=en"/>
    <hyperlink ref="R7" r:id="rId17" tooltip="Click once to display linked information. Click and hold to select this cell." display="../../../../../Users/Utilisateur/AppData/Local/Temp/OECDStat_Metadata/OECDStat_Metadata/ShowMetadata.ashx%3fDataset=BLI&amp;Coords=%5bINDICATOR%5d.%5bCG_TRASG%5d&amp;ShowOnWeb=true&amp;Lang=en"/>
    <hyperlink ref="S7" r:id="rId18" tooltip="Click once to display linked information. Click and hold to select this cell." display="../../../../../Users/Utilisateur/AppData/Local/Temp/OECDStat_Metadata/OECDStat_Metadata/ShowMetadata.ashx%3fDataset=BLI&amp;Coords=%5bINDICATOR%5d.%5bCG_VOTO%5d&amp;ShowOnWeb=true&amp;Lang=en"/>
    <hyperlink ref="T7" r:id="rId19" tooltip="Click once to display linked information. Click and hold to select this cell." display="../../../../../Users/Utilisateur/AppData/Local/Temp/OECDStat_Metadata/OECDStat_Metadata/ShowMetadata.ashx%3fDataset=BLI&amp;Coords=%5bINDICATOR%5d.%5bHS_LEB%5d&amp;ShowOnWeb=true&amp;Lang=en"/>
    <hyperlink ref="U7" r:id="rId20" tooltip="Click once to display linked information. Click and hold to select this cell." display="../../../../../Users/Utilisateur/AppData/Local/Temp/OECDStat_Metadata/OECDStat_Metadata/ShowMetadata.ashx%3fDataset=BLI&amp;Coords=%5bINDICATOR%5d.%5bHS_SFRH%5d&amp;ShowOnWeb=true&amp;Lang=en"/>
    <hyperlink ref="V7" r:id="rId21" tooltip="Click once to display linked information. Click and hold to select this cell." display="../../../../../Users/Utilisateur/AppData/Local/Temp/OECDStat_Metadata/OECDStat_Metadata/ShowMetadata.ashx%3fDataset=BLI&amp;Coords=%5bINDICATOR%5d.%5bSW_LIFS%5d&amp;ShowOnWeb=true&amp;Lang=en"/>
    <hyperlink ref="W7" r:id="rId22" tooltip="Click once to display linked information. Click and hold to select this cell." display="../../../../../Users/Utilisateur/AppData/Local/Temp/OECDStat_Metadata/OECDStat_Metadata/ShowMetadata.ashx%3fDataset=BLI&amp;Coords=%5bINDICATOR%5d.%5bPS_SFRV%5d&amp;ShowOnWeb=true&amp;Lang=en"/>
    <hyperlink ref="X7" r:id="rId23" tooltip="Click once to display linked information. Click and hold to select this cell." display="../../../../../Users/Utilisateur/AppData/Local/Temp/OECDStat_Metadata/OECDStat_Metadata/ShowMetadata.ashx%3fDataset=BLI&amp;Coords=%5bINDICATOR%5d.%5bPS_REPH%5d&amp;ShowOnWeb=true&amp;Lang=en"/>
    <hyperlink ref="Y7" r:id="rId24" tooltip="Click once to display linked information. Click and hold to select this cell." display="../../../../../Users/Utilisateur/AppData/Local/Temp/OECDStat_Metadata/OECDStat_Metadata/ShowMetadata.ashx%3fDataset=BLI&amp;Coords=%5bINDICATOR%5d.%5bWL_EWLH%5d&amp;ShowOnWeb=true&amp;Lang=en"/>
    <hyperlink ref="Z7" r:id="rId25" tooltip="Click once to display linked information. Click and hold to select this cell." display="../../../../../Users/Utilisateur/AppData/Local/Temp/OECDStat_Metadata/OECDStat_Metadata/ShowMetadata.ashx%3fDataset=BLI&amp;Coords=%5bINDICATOR%5d.%5bWL_TNOW%5d&amp;ShowOnWeb=true&amp;Lang=en"/>
    <hyperlink ref="A19" r:id="rId26" tooltip="Click once to display linked information. Click and hold to select this cell." display="../../../../../Users/Utilisateur/AppData/Local/Temp/OECDStat_Metadata/OECDStat_Metadata/ShowMetadata.ashx%3fDataset=BLI&amp;Coords=%5bLOCATION%5d.%5bDEU%5d&amp;ShowOnWeb=true&amp;Lang=en"/>
    <hyperlink ref="A24" r:id="rId27" tooltip="Click once to display linked information. Click and hold to select this cell." display="../../../../../Users/Utilisateur/AppData/Local/Temp/OECDStat_Metadata/OECDStat_Metadata/ShowMetadata.ashx%3fDataset=BLI&amp;Coords=%5bLOCATION%5d.%5bISR%5d&amp;ShowOnWeb=true&amp;Lang=en"/>
    <hyperlink ref="A46" r:id="rId28" tooltip="Click once to display linked information. Click and hold to select this cell." display="http://stats.oecd.org/"/>
    <hyperlink ref="C54" r:id="rId29" tooltip="Click once to display linked information. Click and hold to select this cell." display="../../../../../Users/Utilisateur/AppData/Local/Temp/OECDStat_Metadata/OECDStat_Metadata/ShowMetadata.ashx?Dataset=BLI&amp;Coords=%5bINDICATOR%5d.%5bHO_BASE%5d&amp;ShowOnWeb=true&amp;Lang=en"/>
    <hyperlink ref="D54" r:id="rId30" tooltip="Click once to display linked information. Click and hold to select this cell." display="../../../../../Users/Utilisateur/AppData/Local/Temp/OECDStat_Metadata/OECDStat_Metadata/ShowMetadata.ashx%3fDataset=BLI&amp;Coords=%5bINDICATOR%5d.%5bHO_HISH%5d&amp;ShowOnWeb=true&amp;Lang=en"/>
    <hyperlink ref="E54" r:id="rId31" tooltip="Click once to display linked information. Click and hold to select this cell." display="../../../../../Users/Utilisateur/AppData/Local/Temp/OECDStat_Metadata/OECDStat_Metadata/ShowMetadata.ashx?Dataset=BLI&amp;Coords=%5bINDICATOR%5d.%5bHO_NUMR%5d&amp;ShowOnWeb=true&amp;Lang=en"/>
    <hyperlink ref="F54" r:id="rId32" tooltip="Click once to display linked information. Click and hold to select this cell." display="../../../../../Users/Utilisateur/AppData/Local/Temp/OECDStat_Metadata/OECDStat_Metadata/ShowMetadata.ashx%3fDataset=BLI&amp;Coords=%5bINDICATOR%5d.%5bIW_HADI%5d&amp;ShowOnWeb=true&amp;Lang=en"/>
    <hyperlink ref="G54" r:id="rId33" tooltip="Click once to display linked information. Click and hold to select this cell." display="../../../../../Users/Utilisateur/AppData/Local/Temp/OECDStat_Metadata/OECDStat_Metadata/ShowMetadata.ashx%3fDataset=BLI&amp;Coords=%5bINDICATOR%5d.%5bIW_HNFW%5d&amp;ShowOnWeb=true&amp;Lang=en"/>
    <hyperlink ref="H54" r:id="rId34" tooltip="Click once to display linked information. Click and hold to select this cell." display="../../../../../Users/Utilisateur/AppData/Local/Temp/OECDStat_Metadata/OECDStat_Metadata/ShowMetadata.ashx%3fDataset=BLI&amp;Coords=%5bINDICATOR%5d.%5bJE_EMPL%5d&amp;ShowOnWeb=true&amp;Lang=en"/>
    <hyperlink ref="I54" r:id="rId35" tooltip="Click once to display linked information. Click and hold to select this cell." display="../../../../../Users/Utilisateur/AppData/Local/Temp/OECDStat_Metadata/OECDStat_Metadata/ShowMetadata.ashx?Dataset=BLI&amp;Coords=%5bINDICATOR%5d.%5bJE_JT%5d&amp;ShowOnWeb=true&amp;Lang=en"/>
    <hyperlink ref="J54" r:id="rId36" tooltip="Click once to display linked information. Click and hold to select this cell." display="../../../../../Users/Utilisateur/AppData/Local/Temp/OECDStat_Metadata/OECDStat_Metadata/ShowMetadata.ashx%3fDataset=BLI&amp;Coords=%5bINDICATOR%5d.%5bJE_LTUR%5d&amp;ShowOnWeb=true&amp;Lang=en"/>
    <hyperlink ref="K54" r:id="rId37" tooltip="Click once to display linked information. Click and hold to select this cell." display="../../../../../Users/Utilisateur/AppData/Local/Temp/OECDStat_Metadata/OECDStat_Metadata/ShowMetadata.ashx%3fDataset=BLI&amp;Coords=%5bINDICATOR%5d.%5bJE_PEARN%5d&amp;ShowOnWeb=true&amp;Lang=en"/>
    <hyperlink ref="L54" r:id="rId38" tooltip="Click once to display linked information. Click and hold to select this cell." display="../../../../../Users/Utilisateur/AppData/Local/Temp/OECDStat_Metadata/OECDStat_Metadata/ShowMetadata.ashx%3fDataset=BLI&amp;Coords=%5bINDICATOR%5d.%5bSC_SNTWS%5d&amp;ShowOnWeb=true&amp;Lang=en"/>
    <hyperlink ref="M54" r:id="rId39" tooltip="Click once to display linked information. Click and hold to select this cell." display="../../../../../Users/Utilisateur/AppData/Local/Temp/OECDStat_Metadata/OECDStat_Metadata/ShowMetadata.ashx%3fDataset=BLI&amp;Coords=%5bINDICATOR%5d.%5bES_EDUA%5d&amp;ShowOnWeb=true&amp;Lang=en"/>
    <hyperlink ref="N54" r:id="rId40" tooltip="Click once to display linked information. Click and hold to select this cell." display="../../../../../Users/Utilisateur/AppData/Local/Temp/OECDStat_Metadata/OECDStat_Metadata/ShowMetadata.ashx%3fDataset=BLI&amp;Coords=%5bINDICATOR%5d.%5bES_STCS%5d&amp;ShowOnWeb=true&amp;Lang=en"/>
    <hyperlink ref="O54" r:id="rId41" tooltip="Click once to display linked information. Click and hold to select this cell." display="../../../../../Users/Utilisateur/AppData/Local/Temp/OECDStat_Metadata/OECDStat_Metadata/ShowMetadata.ashx%3fDataset=BLI&amp;Coords=%5bINDICATOR%5d.%5bES_EDUEX%5d&amp;ShowOnWeb=true&amp;Lang=en"/>
    <hyperlink ref="P54" r:id="rId42" tooltip="Click once to display linked information. Click and hold to select this cell." display="../../../../../Users/Utilisateur/AppData/Local/Temp/OECDStat_Metadata/OECDStat_Metadata/ShowMetadata.ashx%3fDataset=BLI&amp;Coords=%5bINDICATOR%5d.%5bEQ_AIRP%5d&amp;ShowOnWeb=true&amp;Lang=en"/>
    <hyperlink ref="Q54" r:id="rId43" tooltip="Click once to display linked information. Click and hold to select this cell." display="../../../../../Users/Utilisateur/AppData/Local/Temp/OECDStat_Metadata/OECDStat_Metadata/ShowMetadata.ashx%3fDataset=BLI&amp;Coords=%5bINDICATOR%5d.%5bEQ_WATER%5d&amp;ShowOnWeb=true&amp;Lang=en"/>
    <hyperlink ref="R54" r:id="rId44" tooltip="Click once to display linked information. Click and hold to select this cell." display="../../../../../Users/Utilisateur/AppData/Local/Temp/OECDStat_Metadata/OECDStat_Metadata/ShowMetadata.ashx%3fDataset=BLI&amp;Coords=%5bINDICATOR%5d.%5bCG_TRASG%5d&amp;ShowOnWeb=true&amp;Lang=en"/>
    <hyperlink ref="S54" r:id="rId45" tooltip="Click once to display linked information. Click and hold to select this cell." display="../../../../../Users/Utilisateur/AppData/Local/Temp/OECDStat_Metadata/OECDStat_Metadata/ShowMetadata.ashx%3fDataset=BLI&amp;Coords=%5bINDICATOR%5d.%5bCG_VOTO%5d&amp;ShowOnWeb=true&amp;Lang=en"/>
    <hyperlink ref="T54" r:id="rId46" tooltip="Click once to display linked information. Click and hold to select this cell." display="../../../../../Users/Utilisateur/AppData/Local/Temp/OECDStat_Metadata/OECDStat_Metadata/ShowMetadata.ashx%3fDataset=BLI&amp;Coords=%5bINDICATOR%5d.%5bHS_LEB%5d&amp;ShowOnWeb=true&amp;Lang=en"/>
    <hyperlink ref="U54" r:id="rId47" tooltip="Click once to display linked information. Click and hold to select this cell." display="../../../../../Users/Utilisateur/AppData/Local/Temp/OECDStat_Metadata/OECDStat_Metadata/ShowMetadata.ashx%3fDataset=BLI&amp;Coords=%5bINDICATOR%5d.%5bHS_SFRH%5d&amp;ShowOnWeb=true&amp;Lang=en"/>
    <hyperlink ref="V54" r:id="rId48" tooltip="Click once to display linked information. Click and hold to select this cell." display="../../../../../Users/Utilisateur/AppData/Local/Temp/OECDStat_Metadata/OECDStat_Metadata/ShowMetadata.ashx%3fDataset=BLI&amp;Coords=%5bINDICATOR%5d.%5bSW_LIFS%5d&amp;ShowOnWeb=true&amp;Lang=en"/>
    <hyperlink ref="W54" r:id="rId49" tooltip="Click once to display linked information. Click and hold to select this cell." display="../../../../../Users/Utilisateur/AppData/Local/Temp/OECDStat_Metadata/OECDStat_Metadata/ShowMetadata.ashx%3fDataset=BLI&amp;Coords=%5bINDICATOR%5d.%5bPS_SFRV%5d&amp;ShowOnWeb=true&amp;Lang=en"/>
    <hyperlink ref="X54" r:id="rId50" tooltip="Click once to display linked information. Click and hold to select this cell." display="../../../../../Users/Utilisateur/AppData/Local/Temp/OECDStat_Metadata/OECDStat_Metadata/ShowMetadata.ashx%3fDataset=BLI&amp;Coords=%5bINDICATOR%5d.%5bPS_REPH%5d&amp;ShowOnWeb=true&amp;Lang=en"/>
    <hyperlink ref="Y54" r:id="rId51" tooltip="Click once to display linked information. Click and hold to select this cell." display="../../../../../Users/Utilisateur/AppData/Local/Temp/OECDStat_Metadata/OECDStat_Metadata/ShowMetadata.ashx%3fDataset=BLI&amp;Coords=%5bINDICATOR%5d.%5bWL_EWLH%5d&amp;ShowOnWeb=true&amp;Lang=en"/>
    <hyperlink ref="Z54" r:id="rId52" tooltip="Click once to display linked information. Click and hold to select this cell." display="../../../../../Users/Utilisateur/AppData/Local/Temp/OECDStat_Metadata/OECDStat_Metadata/ShowMetadata.ashx%3fDataset=BLI&amp;Coords=%5bINDICATOR%5d.%5bWL_TNOW%5d&amp;ShowOnWeb=true&amp;Lang=en"/>
    <hyperlink ref="A66" r:id="rId53" tooltip="Click once to display linked information. Click and hold to select this cell." display="../../../../../Users/Utilisateur/AppData/Local/Temp/OECDStat_Metadata/OECDStat_Metadata/ShowMetadata.ashx%3fDataset=BLI&amp;Coords=%5bLOCATION%5d.%5bDEU%5d&amp;ShowOnWeb=true&amp;Lang=en"/>
    <hyperlink ref="A71" r:id="rId54" tooltip="Click once to display linked information. Click and hold to select this cell." display="../../../../../Users/Utilisateur/AppData/Local/Temp/OECDStat_Metadata/OECDStat_Metadata/ShowMetadata.ashx%3fDataset=BLI&amp;Coords=%5bLOCATION%5d.%5bISR%5d&amp;ShowOnWeb=true&amp;Lang=en"/>
    <hyperlink ref="C94" r:id="rId55" tooltip="Click once to display linked information. Click and hold to select this cell." display="../../../../../Users/Utilisateur/AppData/Local/Temp/OECDStat_Metadata/OECDStat_Metadata/ShowMetadata.ashx?Dataset=BLI&amp;Coords=%5bINDICATOR%5d.%5bHO_BASE%5d&amp;ShowOnWeb=true&amp;Lang=en"/>
    <hyperlink ref="D94" r:id="rId56" tooltip="Click once to display linked information. Click and hold to select this cell." display="../../../../../Users/Utilisateur/AppData/Local/Temp/OECDStat_Metadata/OECDStat_Metadata/ShowMetadata.ashx%3fDataset=BLI&amp;Coords=%5bINDICATOR%5d.%5bHO_HISH%5d&amp;ShowOnWeb=true&amp;Lang=en"/>
    <hyperlink ref="E94" r:id="rId57" tooltip="Click once to display linked information. Click and hold to select this cell." display="../../../../../Users/Utilisateur/AppData/Local/Temp/OECDStat_Metadata/OECDStat_Metadata/ShowMetadata.ashx?Dataset=BLI&amp;Coords=%5bINDICATOR%5d.%5bHO_NUMR%5d&amp;ShowOnWeb=true&amp;Lang=en"/>
    <hyperlink ref="F94" r:id="rId58" tooltip="Click once to display linked information. Click and hold to select this cell." display="../../../../../Users/Utilisateur/AppData/Local/Temp/OECDStat_Metadata/OECDStat_Metadata/ShowMetadata.ashx%3fDataset=BLI&amp;Coords=%5bINDICATOR%5d.%5bIW_HADI%5d&amp;ShowOnWeb=true&amp;Lang=en"/>
    <hyperlink ref="G94" r:id="rId59" tooltip="Click once to display linked information. Click and hold to select this cell." display="../../../../../Users/Utilisateur/AppData/Local/Temp/OECDStat_Metadata/OECDStat_Metadata/ShowMetadata.ashx%3fDataset=BLI&amp;Coords=%5bINDICATOR%5d.%5bIW_HNFW%5d&amp;ShowOnWeb=true&amp;Lang=en"/>
    <hyperlink ref="H94" r:id="rId60" tooltip="Click once to display linked information. Click and hold to select this cell." display="../../../../../Users/Utilisateur/AppData/Local/Temp/OECDStat_Metadata/OECDStat_Metadata/ShowMetadata.ashx%3fDataset=BLI&amp;Coords=%5bINDICATOR%5d.%5bJE_EMPL%5d&amp;ShowOnWeb=true&amp;Lang=en"/>
    <hyperlink ref="I94" r:id="rId61" tooltip="Click once to display linked information. Click and hold to select this cell." display="../../../../../Users/Utilisateur/AppData/Local/Temp/OECDStat_Metadata/OECDStat_Metadata/ShowMetadata.ashx?Dataset=BLI&amp;Coords=%5bINDICATOR%5d.%5bJE_JT%5d&amp;ShowOnWeb=true&amp;Lang=en"/>
    <hyperlink ref="J94" r:id="rId62" tooltip="Click once to display linked information. Click and hold to select this cell." display="../../../../../Users/Utilisateur/AppData/Local/Temp/OECDStat_Metadata/OECDStat_Metadata/ShowMetadata.ashx%3fDataset=BLI&amp;Coords=%5bINDICATOR%5d.%5bJE_LTUR%5d&amp;ShowOnWeb=true&amp;Lang=en"/>
    <hyperlink ref="K94" r:id="rId63" tooltip="Click once to display linked information. Click and hold to select this cell." display="../../../../../Users/Utilisateur/AppData/Local/Temp/OECDStat_Metadata/OECDStat_Metadata/ShowMetadata.ashx%3fDataset=BLI&amp;Coords=%5bINDICATOR%5d.%5bJE_PEARN%5d&amp;ShowOnWeb=true&amp;Lang=en"/>
    <hyperlink ref="L94" r:id="rId64" tooltip="Click once to display linked information. Click and hold to select this cell." display="../../../../../Users/Utilisateur/AppData/Local/Temp/OECDStat_Metadata/OECDStat_Metadata/ShowMetadata.ashx%3fDataset=BLI&amp;Coords=%5bINDICATOR%5d.%5bSC_SNTWS%5d&amp;ShowOnWeb=true&amp;Lang=en"/>
    <hyperlink ref="M94" r:id="rId65" tooltip="Click once to display linked information. Click and hold to select this cell." display="../../../../../Users/Utilisateur/AppData/Local/Temp/OECDStat_Metadata/OECDStat_Metadata/ShowMetadata.ashx%3fDataset=BLI&amp;Coords=%5bINDICATOR%5d.%5bES_EDUA%5d&amp;ShowOnWeb=true&amp;Lang=en"/>
    <hyperlink ref="N94" r:id="rId66" tooltip="Click once to display linked information. Click and hold to select this cell." display="../../../../../Users/Utilisateur/AppData/Local/Temp/OECDStat_Metadata/OECDStat_Metadata/ShowMetadata.ashx%3fDataset=BLI&amp;Coords=%5bINDICATOR%5d.%5bES_STCS%5d&amp;ShowOnWeb=true&amp;Lang=en"/>
    <hyperlink ref="O94" r:id="rId67" tooltip="Click once to display linked information. Click and hold to select this cell." display="../../../../../Users/Utilisateur/AppData/Local/Temp/OECDStat_Metadata/OECDStat_Metadata/ShowMetadata.ashx%3fDataset=BLI&amp;Coords=%5bINDICATOR%5d.%5bES_EDUEX%5d&amp;ShowOnWeb=true&amp;Lang=en"/>
    <hyperlink ref="P94" r:id="rId68" tooltip="Click once to display linked information. Click and hold to select this cell." display="../../../../../Users/Utilisateur/AppData/Local/Temp/OECDStat_Metadata/OECDStat_Metadata/ShowMetadata.ashx%3fDataset=BLI&amp;Coords=%5bINDICATOR%5d.%5bEQ_AIRP%5d&amp;ShowOnWeb=true&amp;Lang=en"/>
    <hyperlink ref="Q94" r:id="rId69" tooltip="Click once to display linked information. Click and hold to select this cell." display="../../../../../Users/Utilisateur/AppData/Local/Temp/OECDStat_Metadata/OECDStat_Metadata/ShowMetadata.ashx%3fDataset=BLI&amp;Coords=%5bINDICATOR%5d.%5bEQ_WATER%5d&amp;ShowOnWeb=true&amp;Lang=en"/>
    <hyperlink ref="R94" r:id="rId70" tooltip="Click once to display linked information. Click and hold to select this cell." display="../../../../../Users/Utilisateur/AppData/Local/Temp/OECDStat_Metadata/OECDStat_Metadata/ShowMetadata.ashx%3fDataset=BLI&amp;Coords=%5bINDICATOR%5d.%5bCG_TRASG%5d&amp;ShowOnWeb=true&amp;Lang=en"/>
    <hyperlink ref="S94" r:id="rId71" tooltip="Click once to display linked information. Click and hold to select this cell." display="../../../../../Users/Utilisateur/AppData/Local/Temp/OECDStat_Metadata/OECDStat_Metadata/ShowMetadata.ashx%3fDataset=BLI&amp;Coords=%5bINDICATOR%5d.%5bCG_VOTO%5d&amp;ShowOnWeb=true&amp;Lang=en"/>
    <hyperlink ref="T94" r:id="rId72" tooltip="Click once to display linked information. Click and hold to select this cell." display="../../../../../Users/Utilisateur/AppData/Local/Temp/OECDStat_Metadata/OECDStat_Metadata/ShowMetadata.ashx%3fDataset=BLI&amp;Coords=%5bINDICATOR%5d.%5bHS_LEB%5d&amp;ShowOnWeb=true&amp;Lang=en"/>
    <hyperlink ref="U94" r:id="rId73" tooltip="Click once to display linked information. Click and hold to select this cell." display="../../../../../Users/Utilisateur/AppData/Local/Temp/OECDStat_Metadata/OECDStat_Metadata/ShowMetadata.ashx%3fDataset=BLI&amp;Coords=%5bINDICATOR%5d.%5bHS_SFRH%5d&amp;ShowOnWeb=true&amp;Lang=en"/>
    <hyperlink ref="V94" r:id="rId74" tooltip="Click once to display linked information. Click and hold to select this cell." display="../../../../../Users/Utilisateur/AppData/Local/Temp/OECDStat_Metadata/OECDStat_Metadata/ShowMetadata.ashx%3fDataset=BLI&amp;Coords=%5bINDICATOR%5d.%5bSW_LIFS%5d&amp;ShowOnWeb=true&amp;Lang=en"/>
    <hyperlink ref="W94" r:id="rId75" tooltip="Click once to display linked information. Click and hold to select this cell." display="../../../../../Users/Utilisateur/AppData/Local/Temp/OECDStat_Metadata/OECDStat_Metadata/ShowMetadata.ashx%3fDataset=BLI&amp;Coords=%5bINDICATOR%5d.%5bPS_SFRV%5d&amp;ShowOnWeb=true&amp;Lang=en"/>
    <hyperlink ref="X94" r:id="rId76" tooltip="Click once to display linked information. Click and hold to select this cell." display="../../../../../Users/Utilisateur/AppData/Local/Temp/OECDStat_Metadata/OECDStat_Metadata/ShowMetadata.ashx%3fDataset=BLI&amp;Coords=%5bINDICATOR%5d.%5bPS_REPH%5d&amp;ShowOnWeb=true&amp;Lang=en"/>
    <hyperlink ref="Y94" r:id="rId77" tooltip="Click once to display linked information. Click and hold to select this cell." display="../../../../../Users/Utilisateur/AppData/Local/Temp/OECDStat_Metadata/OECDStat_Metadata/ShowMetadata.ashx%3fDataset=BLI&amp;Coords=%5bINDICATOR%5d.%5bWL_EWLH%5d&amp;ShowOnWeb=true&amp;Lang=en"/>
    <hyperlink ref="Z94" r:id="rId78" tooltip="Click once to display linked information. Click and hold to select this cell." display="../../../../../Users/Utilisateur/AppData/Local/Temp/OECDStat_Metadata/OECDStat_Metadata/ShowMetadata.ashx%3fDataset=BLI&amp;Coords=%5bINDICATOR%5d.%5bWL_TNOW%5d&amp;ShowOnWeb=true&amp;Lang=en"/>
    <hyperlink ref="A106" r:id="rId79" tooltip="Click once to display linked information. Click and hold to select this cell." display="../../../../../Users/Utilisateur/AppData/Local/Temp/OECDStat_Metadata/OECDStat_Metadata/ShowMetadata.ashx%3fDataset=BLI&amp;Coords=%5bLOCATION%5d.%5bDEU%5d&amp;ShowOnWeb=true&amp;Lang=en"/>
    <hyperlink ref="A111" r:id="rId80" tooltip="Click once to display linked information. Click and hold to select this cell." display="../../../../../Users/Utilisateur/AppData/Local/Temp/OECDStat_Metadata/OECDStat_Metadata/ShowMetadata.ashx%3fDataset=BLI&amp;Coords=%5bLOCATION%5d.%5bISR%5d&amp;ShowOnWeb=true&amp;Lang=en"/>
    <hyperlink ref="C138" r:id="rId81" tooltip="Click once to display linked information. Click and hold to select this cell." display="../../../../../Users/Utilisateur/AppData/Local/Temp/OECDStat_Metadata/OECDStat_Metadata/ShowMetadata.ashx?Dataset=BLI&amp;Coords=%5bINDICATOR%5d.%5bHO_BASE%5d&amp;ShowOnWeb=true&amp;Lang=en"/>
    <hyperlink ref="D138" r:id="rId82" tooltip="Click once to display linked information. Click and hold to select this cell." display="../../../../../Users/Utilisateur/AppData/Local/Temp/OECDStat_Metadata/OECDStat_Metadata/ShowMetadata.ashx%3fDataset=BLI&amp;Coords=%5bINDICATOR%5d.%5bHO_HISH%5d&amp;ShowOnWeb=true&amp;Lang=en"/>
    <hyperlink ref="E138" r:id="rId83" tooltip="Click once to display linked information. Click and hold to select this cell." display="../../../../../Users/Utilisateur/AppData/Local/Temp/OECDStat_Metadata/OECDStat_Metadata/ShowMetadata.ashx?Dataset=BLI&amp;Coords=%5bINDICATOR%5d.%5bHO_NUMR%5d&amp;ShowOnWeb=true&amp;Lang=en"/>
    <hyperlink ref="F138" r:id="rId84" tooltip="Click once to display linked information. Click and hold to select this cell." display="../../../../../Users/Utilisateur/AppData/Local/Temp/OECDStat_Metadata/OECDStat_Metadata/ShowMetadata.ashx%3fDataset=BLI&amp;Coords=%5bINDICATOR%5d.%5bIW_HADI%5d&amp;ShowOnWeb=true&amp;Lang=en"/>
    <hyperlink ref="G138" r:id="rId85" tooltip="Click once to display linked information. Click and hold to select this cell." display="../../../../../Users/Utilisateur/AppData/Local/Temp/OECDStat_Metadata/OECDStat_Metadata/ShowMetadata.ashx%3fDataset=BLI&amp;Coords=%5bINDICATOR%5d.%5bIW_HNFW%5d&amp;ShowOnWeb=true&amp;Lang=en"/>
    <hyperlink ref="H138" r:id="rId86" tooltip="Click once to display linked information. Click and hold to select this cell." display="../../../../../Users/Utilisateur/AppData/Local/Temp/OECDStat_Metadata/OECDStat_Metadata/ShowMetadata.ashx%3fDataset=BLI&amp;Coords=%5bINDICATOR%5d.%5bJE_EMPL%5d&amp;ShowOnWeb=true&amp;Lang=en"/>
    <hyperlink ref="I138" r:id="rId87" tooltip="Click once to display linked information. Click and hold to select this cell." display="../../../../../Users/Utilisateur/AppData/Local/Temp/OECDStat_Metadata/OECDStat_Metadata/ShowMetadata.ashx?Dataset=BLI&amp;Coords=%5bINDICATOR%5d.%5bJE_JT%5d&amp;ShowOnWeb=true&amp;Lang=en"/>
    <hyperlink ref="J138" r:id="rId88" tooltip="Click once to display linked information. Click and hold to select this cell." display="../../../../../Users/Utilisateur/AppData/Local/Temp/OECDStat_Metadata/OECDStat_Metadata/ShowMetadata.ashx%3fDataset=BLI&amp;Coords=%5bINDICATOR%5d.%5bJE_LTUR%5d&amp;ShowOnWeb=true&amp;Lang=en"/>
    <hyperlink ref="K138" r:id="rId89" tooltip="Click once to display linked information. Click and hold to select this cell." display="../../../../../Users/Utilisateur/AppData/Local/Temp/OECDStat_Metadata/OECDStat_Metadata/ShowMetadata.ashx%3fDataset=BLI&amp;Coords=%5bINDICATOR%5d.%5bJE_PEARN%5d&amp;ShowOnWeb=true&amp;Lang=en"/>
    <hyperlink ref="L138" r:id="rId90" tooltip="Click once to display linked information. Click and hold to select this cell." display="../../../../../Users/Utilisateur/AppData/Local/Temp/OECDStat_Metadata/OECDStat_Metadata/ShowMetadata.ashx%3fDataset=BLI&amp;Coords=%5bINDICATOR%5d.%5bSC_SNTWS%5d&amp;ShowOnWeb=true&amp;Lang=en"/>
    <hyperlink ref="M138" r:id="rId91" tooltip="Click once to display linked information. Click and hold to select this cell." display="../../../../../Users/Utilisateur/AppData/Local/Temp/OECDStat_Metadata/OECDStat_Metadata/ShowMetadata.ashx%3fDataset=BLI&amp;Coords=%5bINDICATOR%5d.%5bES_EDUA%5d&amp;ShowOnWeb=true&amp;Lang=en"/>
    <hyperlink ref="N138" r:id="rId92" tooltip="Click once to display linked information. Click and hold to select this cell." display="../../../../../Users/Utilisateur/AppData/Local/Temp/OECDStat_Metadata/OECDStat_Metadata/ShowMetadata.ashx%3fDataset=BLI&amp;Coords=%5bINDICATOR%5d.%5bES_STCS%5d&amp;ShowOnWeb=true&amp;Lang=en"/>
    <hyperlink ref="O138" r:id="rId93" tooltip="Click once to display linked information. Click and hold to select this cell." display="../../../../../Users/Utilisateur/AppData/Local/Temp/OECDStat_Metadata/OECDStat_Metadata/ShowMetadata.ashx%3fDataset=BLI&amp;Coords=%5bINDICATOR%5d.%5bES_EDUEX%5d&amp;ShowOnWeb=true&amp;Lang=en"/>
    <hyperlink ref="P138" r:id="rId94" tooltip="Click once to display linked information. Click and hold to select this cell." display="../../../../../Users/Utilisateur/AppData/Local/Temp/OECDStat_Metadata/OECDStat_Metadata/ShowMetadata.ashx%3fDataset=BLI&amp;Coords=%5bINDICATOR%5d.%5bEQ_AIRP%5d&amp;ShowOnWeb=true&amp;Lang=en"/>
    <hyperlink ref="Q138" r:id="rId95" tooltip="Click once to display linked information. Click and hold to select this cell." display="../../../../../Users/Utilisateur/AppData/Local/Temp/OECDStat_Metadata/OECDStat_Metadata/ShowMetadata.ashx%3fDataset=BLI&amp;Coords=%5bINDICATOR%5d.%5bEQ_WATER%5d&amp;ShowOnWeb=true&amp;Lang=en"/>
    <hyperlink ref="R138" r:id="rId96" tooltip="Click once to display linked information. Click and hold to select this cell." display="../../../../../Users/Utilisateur/AppData/Local/Temp/OECDStat_Metadata/OECDStat_Metadata/ShowMetadata.ashx%3fDataset=BLI&amp;Coords=%5bINDICATOR%5d.%5bCG_TRASG%5d&amp;ShowOnWeb=true&amp;Lang=en"/>
    <hyperlink ref="S138" r:id="rId97" tooltip="Click once to display linked information. Click and hold to select this cell." display="../../../../../Users/Utilisateur/AppData/Local/Temp/OECDStat_Metadata/OECDStat_Metadata/ShowMetadata.ashx%3fDataset=BLI&amp;Coords=%5bINDICATOR%5d.%5bCG_VOTO%5d&amp;ShowOnWeb=true&amp;Lang=en"/>
    <hyperlink ref="T138" r:id="rId98" tooltip="Click once to display linked information. Click and hold to select this cell." display="../../../../../Users/Utilisateur/AppData/Local/Temp/OECDStat_Metadata/OECDStat_Metadata/ShowMetadata.ashx%3fDataset=BLI&amp;Coords=%5bINDICATOR%5d.%5bHS_LEB%5d&amp;ShowOnWeb=true&amp;Lang=en"/>
    <hyperlink ref="U138" r:id="rId99" tooltip="Click once to display linked information. Click and hold to select this cell." display="../../../../../Users/Utilisateur/AppData/Local/Temp/OECDStat_Metadata/OECDStat_Metadata/ShowMetadata.ashx%3fDataset=BLI&amp;Coords=%5bINDICATOR%5d.%5bHS_SFRH%5d&amp;ShowOnWeb=true&amp;Lang=en"/>
    <hyperlink ref="V138" r:id="rId100" tooltip="Click once to display linked information. Click and hold to select this cell." display="../../../../../Users/Utilisateur/AppData/Local/Temp/OECDStat_Metadata/OECDStat_Metadata/ShowMetadata.ashx%3fDataset=BLI&amp;Coords=%5bINDICATOR%5d.%5bSW_LIFS%5d&amp;ShowOnWeb=true&amp;Lang=en"/>
    <hyperlink ref="W138" r:id="rId101" tooltip="Click once to display linked information. Click and hold to select this cell." display="../../../../../Users/Utilisateur/AppData/Local/Temp/OECDStat_Metadata/OECDStat_Metadata/ShowMetadata.ashx%3fDataset=BLI&amp;Coords=%5bINDICATOR%5d.%5bPS_SFRV%5d&amp;ShowOnWeb=true&amp;Lang=en"/>
    <hyperlink ref="X138" r:id="rId102" tooltip="Click once to display linked information. Click and hold to select this cell." display="../../../../../Users/Utilisateur/AppData/Local/Temp/OECDStat_Metadata/OECDStat_Metadata/ShowMetadata.ashx%3fDataset=BLI&amp;Coords=%5bINDICATOR%5d.%5bPS_REPH%5d&amp;ShowOnWeb=true&amp;Lang=en"/>
    <hyperlink ref="Y138" r:id="rId103" tooltip="Click once to display linked information. Click and hold to select this cell." display="../../../../../Users/Utilisateur/AppData/Local/Temp/OECDStat_Metadata/OECDStat_Metadata/ShowMetadata.ashx%3fDataset=BLI&amp;Coords=%5bINDICATOR%5d.%5bWL_EWLH%5d&amp;ShowOnWeb=true&amp;Lang=en"/>
    <hyperlink ref="Z138" r:id="rId104" tooltip="Click once to display linked information. Click and hold to select this cell." display="../../../../../Users/Utilisateur/AppData/Local/Temp/OECDStat_Metadata/OECDStat_Metadata/ShowMetadata.ashx%3fDataset=BLI&amp;Coords=%5bINDICATOR%5d.%5bWL_TNOW%5d&amp;ShowOnWeb=true&amp;Lang=en"/>
  </hyperlinks>
  <pageMargins left="0.78740157499999996" right="0.78740157499999996" top="0.984251969" bottom="0.984251969" header="0.4921259845" footer="0.4921259845"/>
  <pageSetup orientation="portrait" r:id="rId105"/>
  <legacy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Better life index 2013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LORACH Nicolas</cp:lastModifiedBy>
  <dcterms:created xsi:type="dcterms:W3CDTF">2014-04-30T15:59:13Z</dcterms:created>
  <dcterms:modified xsi:type="dcterms:W3CDTF">2014-05-30T15:05:42Z</dcterms:modified>
</cp:coreProperties>
</file>