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JOITL\Desktop\AAA- CNP Télétravail Chap Rapport 2021\"/>
    </mc:Choice>
  </mc:AlternateContent>
  <bookViews>
    <workbookView xWindow="0" yWindow="0" windowWidth="20490" windowHeight="7320"/>
  </bookViews>
  <sheets>
    <sheet name="Graphique 1" sheetId="1" r:id="rId1"/>
    <sheet name="Graphique 2" sheetId="2" r:id="rId2"/>
    <sheet name="Graphique 3" sheetId="3" r:id="rId3"/>
    <sheet name="Graphique 4" sheetId="4" r:id="rId4"/>
    <sheet name="Graphique 5" sheetId="5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9" i="3" l="1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B18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B17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15" i="3"/>
  <c r="F32" i="2" l="1"/>
  <c r="F34" i="2"/>
  <c r="F40" i="2"/>
  <c r="F42" i="2"/>
  <c r="C30" i="2"/>
  <c r="D30" i="2"/>
  <c r="E30" i="2"/>
  <c r="C31" i="2"/>
  <c r="D31" i="2"/>
  <c r="E31" i="2"/>
  <c r="C32" i="2"/>
  <c r="D32" i="2"/>
  <c r="E32" i="2"/>
  <c r="C33" i="2"/>
  <c r="D33" i="2"/>
  <c r="F33" i="2" s="1"/>
  <c r="E33" i="2"/>
  <c r="C34" i="2"/>
  <c r="D34" i="2"/>
  <c r="E34" i="2"/>
  <c r="C35" i="2"/>
  <c r="D35" i="2"/>
  <c r="E35" i="2"/>
  <c r="C36" i="2"/>
  <c r="D36" i="2"/>
  <c r="E36" i="2"/>
  <c r="C37" i="2"/>
  <c r="D37" i="2"/>
  <c r="E37" i="2"/>
  <c r="C38" i="2"/>
  <c r="D38" i="2"/>
  <c r="E38" i="2"/>
  <c r="C39" i="2"/>
  <c r="D39" i="2"/>
  <c r="E39" i="2"/>
  <c r="C40" i="2"/>
  <c r="D40" i="2"/>
  <c r="E40" i="2"/>
  <c r="C41" i="2"/>
  <c r="D41" i="2"/>
  <c r="F41" i="2" s="1"/>
  <c r="E41" i="2"/>
  <c r="C42" i="2"/>
  <c r="D42" i="2"/>
  <c r="E42" i="2"/>
  <c r="C43" i="2"/>
  <c r="D43" i="2"/>
  <c r="E43" i="2"/>
  <c r="C44" i="2"/>
  <c r="D44" i="2"/>
  <c r="E44" i="2"/>
  <c r="C45" i="2"/>
  <c r="D45" i="2"/>
  <c r="E45" i="2"/>
  <c r="C46" i="2"/>
  <c r="D46" i="2"/>
  <c r="E46" i="2"/>
  <c r="B31" i="2"/>
  <c r="F31" i="2" s="1"/>
  <c r="B32" i="2"/>
  <c r="B33" i="2"/>
  <c r="B34" i="2"/>
  <c r="B35" i="2"/>
  <c r="F35" i="2" s="1"/>
  <c r="B36" i="2"/>
  <c r="F36" i="2" s="1"/>
  <c r="B37" i="2"/>
  <c r="F37" i="2" s="1"/>
  <c r="B38" i="2"/>
  <c r="F38" i="2" s="1"/>
  <c r="B39" i="2"/>
  <c r="F39" i="2" s="1"/>
  <c r="B40" i="2"/>
  <c r="B41" i="2"/>
  <c r="B42" i="2"/>
  <c r="B43" i="2"/>
  <c r="F43" i="2" s="1"/>
  <c r="B44" i="2"/>
  <c r="F44" i="2" s="1"/>
  <c r="B45" i="2"/>
  <c r="F45" i="2" s="1"/>
  <c r="B46" i="2"/>
  <c r="F46" i="2" s="1"/>
  <c r="B30" i="2"/>
  <c r="F30" i="2" s="1"/>
  <c r="G23" i="2"/>
  <c r="A23" i="2"/>
  <c r="O6" i="1" l="1"/>
  <c r="M6" i="1"/>
  <c r="K6" i="1"/>
  <c r="I6" i="1"/>
  <c r="G6" i="1"/>
  <c r="E6" i="1"/>
  <c r="E17" i="1"/>
  <c r="C6" i="1"/>
  <c r="K17" i="1"/>
  <c r="J17" i="1"/>
  <c r="I17" i="1"/>
  <c r="H17" i="1"/>
  <c r="G17" i="1"/>
  <c r="F17" i="1"/>
  <c r="D17" i="1"/>
  <c r="C17" i="1"/>
  <c r="F6" i="1" l="1"/>
  <c r="H6" i="1"/>
  <c r="J6" i="1"/>
  <c r="L6" i="1"/>
  <c r="N6" i="1"/>
  <c r="P6" i="1"/>
  <c r="D6" i="1"/>
</calcChain>
</file>

<file path=xl/sharedStrings.xml><?xml version="1.0" encoding="utf-8"?>
<sst xmlns="http://schemas.openxmlformats.org/spreadsheetml/2006/main" count="121" uniqueCount="68">
  <si>
    <t>Cadres</t>
  </si>
  <si>
    <t>Professions intermédiaires</t>
  </si>
  <si>
    <t>Employés administratifs</t>
  </si>
  <si>
    <t>Employés de commerce et services</t>
  </si>
  <si>
    <t>Ouvriers qualifiés</t>
  </si>
  <si>
    <t>Ouvriers non qualifiés</t>
  </si>
  <si>
    <t>Ensemble</t>
  </si>
  <si>
    <t>Pratique occasionnel</t>
  </si>
  <si>
    <t>ecart</t>
  </si>
  <si>
    <t>Champ : salariés de France métropolitaine en janvier 2021</t>
  </si>
  <si>
    <t>Source : TraCov</t>
  </si>
  <si>
    <t>Lecture :en janvier 2021, 65 % des cadres déclarent pratiquer du télétravail, dont 56 % régulièrement</t>
  </si>
  <si>
    <t>dont pratique régulière (&gt;= 1 j/semaine)</t>
  </si>
  <si>
    <t>En %</t>
  </si>
  <si>
    <t>Hommes</t>
  </si>
  <si>
    <t>Femmes</t>
  </si>
  <si>
    <t>dont pratique régulière du télétravail (au moins 1 jour par semaine)</t>
  </si>
  <si>
    <t>Lecture : 28 % des cadres déclarent pratiquer du télétravail en 2019, dont 14 % une pratique régulière.</t>
  </si>
  <si>
    <t>Source : Dares, DGAFP, Drees, Insee, enquêtes Conditions de travail 2019</t>
  </si>
  <si>
    <t>Champ : salariés de France métropolitaine 2019.</t>
  </si>
  <si>
    <t>Question 11 : Au cours du mois de novembre, quelle était la proportion de vos salariés qui étaient au moins un jour en télétravail ?</t>
  </si>
  <si>
    <t>Tableau 28 : Répartition des télétravailleurs selon la fréquence de télétravail, par secteur (% de salariés)</t>
  </si>
  <si>
    <t>Quelques jours ou demi-journées par mois</t>
  </si>
  <si>
    <t>Un jour par semaine</t>
  </si>
  <si>
    <t>Entre deux et quatre jours par semaine</t>
  </si>
  <si>
    <t>Toute la semaine</t>
  </si>
  <si>
    <t>DE - Énergie, eau, déchets</t>
  </si>
  <si>
    <t>C1 - Industrie agro-alimentaire</t>
  </si>
  <si>
    <t>C2 - Cokéfaction et raffinage</t>
  </si>
  <si>
    <t>C3 - Biens d'équipement</t>
  </si>
  <si>
    <t>C4 - Fabrication de matériels de transport</t>
  </si>
  <si>
    <t xml:space="preserve">C5 - Fabrication d'autres produits industriels </t>
  </si>
  <si>
    <t>FZ - Construction</t>
  </si>
  <si>
    <t>GZ - Commerce</t>
  </si>
  <si>
    <t xml:space="preserve">HZ - Transports et entreposage </t>
  </si>
  <si>
    <t>IZ - Hébergement et restauration</t>
  </si>
  <si>
    <t>JZ - Information et communication</t>
  </si>
  <si>
    <t>KZ - Activités financières et d'assurance</t>
  </si>
  <si>
    <t>LZ - Activités immobilières</t>
  </si>
  <si>
    <t>MN - Services aux entreprises</t>
  </si>
  <si>
    <t>OQ - Enseignement, santé humaine et action sociale</t>
  </si>
  <si>
    <t>RU - Autres activités de services</t>
  </si>
  <si>
    <t>Source : Dares, enquête Acemo Covid, décembre 2021.</t>
  </si>
  <si>
    <t>Champ : salariés du privé hors agriculture, particuliers employeurs et activités extraterritoriales ; France (hors Mayotte).</t>
  </si>
  <si>
    <t>Question 10 : Au cours du mois de novembre, quelle était la proportion de vos salariés qui étaient au moins un jour en télétravail ?</t>
  </si>
  <si>
    <t>C1 - industrie agro-alimentaire</t>
  </si>
  <si>
    <t>C3 - Biens d'equipement</t>
  </si>
  <si>
    <t>Tableau 25 : Proportion de vos salariés qui étaient au moins un jour en télétravail au cours du mois de novembre, par  secteur d'activité</t>
  </si>
  <si>
    <t>Tableau : répartition des télétravailleurs selon la fréquence de télétravail, par secteur - niveau A17 (% de salariés)</t>
  </si>
  <si>
    <t>soit en proportion de l'ensemble des télétravailleurs</t>
  </si>
  <si>
    <t>Part de télétravail totale</t>
  </si>
  <si>
    <t>Travail sur site ou sur chantiers</t>
  </si>
  <si>
    <t>Télétravail ou travail à distance</t>
  </si>
  <si>
    <t>Chômage partiel complet</t>
  </si>
  <si>
    <t>Arrêt maladie</t>
  </si>
  <si>
    <t>Congés</t>
  </si>
  <si>
    <t>Exercice du droit de retrait</t>
  </si>
  <si>
    <t>Source : Dares, enquête Acemo Covid, 2020-2021.</t>
  </si>
  <si>
    <t>Champ : salariés du privé hors agriculture, particuliers employeurs et activités extraterritoriales ; France (hors Mayotte).</t>
  </si>
  <si>
    <t>Hors salariés en congés</t>
  </si>
  <si>
    <t>Source : Dares, enquête Acemo-Covid, décembre 2021</t>
  </si>
  <si>
    <t>Graphique 3 : Répartition des salariés (hors salariés en congés) au cours de la dernière semaine du mois (en % des salariés)</t>
  </si>
  <si>
    <t xml:space="preserve"> Répartition des salariés au cours de la dernière semaine du mois (en %)</t>
  </si>
  <si>
    <t>Source : Publication "THE ROLE OF TELEWORK FOR PRODUCTIVITY DURING AND POST-COVID-19: RESULTS FROM AN OECD SURVEY AMONG MANAGERS AND WORKERS" CHIARA CRISCUOLO
PETER GAL
TIMO LEIDECKER
FRANCESCO LOSMA
GIUSEPPE NICOLETTI</t>
  </si>
  <si>
    <t>Intitulé : Un niveau optimal d'intensité du télétravail qui se situe probablement à un niveau intermédiaire</t>
  </si>
  <si>
    <t>Page 11 de https://www.oecd-ilibrary.org/economics/the-role-of-telework-for-productivity-during-and-post-covid-19_7fe47de2-en</t>
  </si>
  <si>
    <t>Intitulé : Adoption de modalités de télétravail selon les différents secteurs</t>
  </si>
  <si>
    <t>Page 14 de https://www.oecd-ilibrary.org/economics/the-role-of-telework-for-productivity-during-and-post-covid-19_7fe47de2-en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</si>
</sst>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#,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i/>
      <sz val="9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i/>
      <sz val="10"/>
      <color theme="1"/>
      <name val="Arial"/>
      <family val="2"/>
    </font>
    <font>
      <sz val="9"/>
      <color theme="1"/>
      <name val="Arial"/>
      <family val="2"/>
    </font>
    <font>
      <b/>
      <sz val="10.5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5" fillId="0" borderId="0"/>
    <xf numFmtId="0" fontId="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13">
    <xf numFmtId="0" fontId="0" fillId="0" borderId="0" xfId="0"/>
    <xf numFmtId="0" fontId="0" fillId="0" borderId="0" xfId="0"/>
    <xf numFmtId="164" fontId="0" fillId="0" borderId="0" xfId="2" applyNumberFormat="1" applyFont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5" fontId="0" fillId="0" borderId="0" xfId="0" applyNumberFormat="1" applyAlignment="1">
      <alignment horizontal="left"/>
    </xf>
    <xf numFmtId="165" fontId="3" fillId="0" borderId="2" xfId="0" applyNumberFormat="1" applyFont="1" applyBorder="1" applyAlignment="1">
      <alignment horizontal="left"/>
    </xf>
    <xf numFmtId="165" fontId="4" fillId="0" borderId="0" xfId="0" applyNumberFormat="1" applyFont="1" applyAlignment="1">
      <alignment horizontal="left"/>
    </xf>
    <xf numFmtId="165" fontId="3" fillId="0" borderId="1" xfId="0" applyNumberFormat="1" applyFont="1" applyBorder="1" applyAlignment="1">
      <alignment horizontal="left"/>
    </xf>
    <xf numFmtId="9" fontId="0" fillId="0" borderId="0" xfId="1" applyNumberFormat="1" applyFont="1" applyAlignment="1">
      <alignment horizontal="center" vertical="center"/>
    </xf>
    <xf numFmtId="9" fontId="3" fillId="0" borderId="0" xfId="1" applyNumberFormat="1" applyFont="1" applyBorder="1" applyAlignment="1">
      <alignment horizontal="center" vertical="center"/>
    </xf>
    <xf numFmtId="0" fontId="2" fillId="0" borderId="0" xfId="0" applyFont="1"/>
    <xf numFmtId="0" fontId="7" fillId="0" borderId="0" xfId="5"/>
    <xf numFmtId="9" fontId="2" fillId="0" borderId="0" xfId="1" applyNumberFormat="1" applyFont="1" applyAlignment="1">
      <alignment horizontal="center" vertical="center"/>
    </xf>
    <xf numFmtId="164" fontId="0" fillId="0" borderId="0" xfId="6" applyNumberFormat="1" applyFont="1" applyAlignment="1">
      <alignment horizontal="center"/>
    </xf>
    <xf numFmtId="164" fontId="4" fillId="0" borderId="0" xfId="6" applyNumberFormat="1" applyFont="1" applyAlignment="1">
      <alignment horizontal="center"/>
    </xf>
    <xf numFmtId="164" fontId="4" fillId="0" borderId="2" xfId="6" applyNumberFormat="1" applyFont="1" applyBorder="1" applyAlignment="1">
      <alignment horizontal="center"/>
    </xf>
    <xf numFmtId="164" fontId="4" fillId="0" borderId="2" xfId="6" applyNumberFormat="1" applyFont="1" applyBorder="1" applyAlignment="1">
      <alignment horizontal="center" wrapText="1"/>
    </xf>
    <xf numFmtId="164" fontId="3" fillId="0" borderId="2" xfId="6" applyNumberFormat="1" applyFont="1" applyBorder="1" applyAlignment="1">
      <alignment horizontal="center"/>
    </xf>
    <xf numFmtId="164" fontId="4" fillId="0" borderId="4" xfId="6" applyNumberFormat="1" applyFont="1" applyBorder="1" applyAlignment="1">
      <alignment horizontal="center"/>
    </xf>
    <xf numFmtId="9" fontId="4" fillId="0" borderId="0" xfId="1" applyNumberFormat="1" applyFont="1" applyBorder="1" applyAlignment="1">
      <alignment horizontal="center" vertical="center" wrapText="1"/>
    </xf>
    <xf numFmtId="9" fontId="4" fillId="0" borderId="0" xfId="1" applyNumberFormat="1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left"/>
    </xf>
    <xf numFmtId="0" fontId="4" fillId="0" borderId="0" xfId="2" applyNumberFormat="1" applyFont="1" applyBorder="1" applyAlignment="1">
      <alignment horizontal="center"/>
    </xf>
    <xf numFmtId="0" fontId="4" fillId="0" borderId="0" xfId="2" applyNumberFormat="1" applyFont="1" applyFill="1" applyBorder="1" applyAlignment="1">
      <alignment horizontal="center"/>
    </xf>
    <xf numFmtId="0" fontId="0" fillId="0" borderId="5" xfId="0" applyFont="1" applyBorder="1" applyAlignment="1">
      <alignment horizontal="center" textRotation="90" wrapText="1"/>
    </xf>
    <xf numFmtId="0" fontId="0" fillId="0" borderId="6" xfId="0" applyFont="1" applyBorder="1" applyAlignment="1">
      <alignment horizontal="center" textRotation="90" wrapText="1"/>
    </xf>
    <xf numFmtId="0" fontId="0" fillId="0" borderId="7" xfId="0" applyFont="1" applyBorder="1" applyAlignment="1">
      <alignment horizontal="center" textRotation="90" wrapText="1"/>
    </xf>
    <xf numFmtId="0" fontId="0" fillId="0" borderId="8" xfId="0" applyFont="1" applyBorder="1"/>
    <xf numFmtId="165" fontId="0" fillId="0" borderId="8" xfId="0" applyNumberFormat="1" applyFont="1" applyBorder="1"/>
    <xf numFmtId="165" fontId="0" fillId="0" borderId="9" xfId="0" applyNumberFormat="1" applyFont="1" applyBorder="1"/>
    <xf numFmtId="165" fontId="0" fillId="0" borderId="10" xfId="0" applyNumberFormat="1" applyFont="1" applyBorder="1"/>
    <xf numFmtId="0" fontId="0" fillId="0" borderId="11" xfId="0" applyFill="1" applyBorder="1"/>
    <xf numFmtId="165" fontId="0" fillId="0" borderId="11" xfId="0" applyNumberFormat="1" applyFont="1" applyBorder="1"/>
    <xf numFmtId="165" fontId="0" fillId="0" borderId="0" xfId="0" applyNumberFormat="1" applyFont="1" applyBorder="1"/>
    <xf numFmtId="165" fontId="0" fillId="0" borderId="12" xfId="0" applyNumberFormat="1" applyFont="1" applyBorder="1"/>
    <xf numFmtId="0" fontId="0" fillId="0" borderId="11" xfId="0" applyBorder="1"/>
    <xf numFmtId="0" fontId="0" fillId="0" borderId="13" xfId="0" applyBorder="1"/>
    <xf numFmtId="165" fontId="0" fillId="0" borderId="13" xfId="0" applyNumberFormat="1" applyFont="1" applyBorder="1"/>
    <xf numFmtId="165" fontId="0" fillId="0" borderId="14" xfId="0" applyNumberFormat="1" applyFont="1" applyBorder="1"/>
    <xf numFmtId="165" fontId="0" fillId="0" borderId="15" xfId="0" applyNumberFormat="1" applyFont="1" applyBorder="1"/>
    <xf numFmtId="0" fontId="8" fillId="0" borderId="11" xfId="0" applyFont="1" applyBorder="1" applyAlignment="1"/>
    <xf numFmtId="0" fontId="8" fillId="0" borderId="11" xfId="0" applyFont="1" applyFill="1" applyBorder="1"/>
    <xf numFmtId="0" fontId="0" fillId="0" borderId="16" xfId="0" applyBorder="1" applyAlignment="1">
      <alignment horizontal="center"/>
    </xf>
    <xf numFmtId="0" fontId="0" fillId="0" borderId="5" xfId="0" applyBorder="1"/>
    <xf numFmtId="166" fontId="2" fillId="0" borderId="11" xfId="0" applyNumberFormat="1" applyFont="1" applyBorder="1"/>
    <xf numFmtId="166" fontId="2" fillId="0" borderId="13" xfId="0" applyNumberFormat="1" applyFont="1" applyBorder="1"/>
    <xf numFmtId="0" fontId="0" fillId="0" borderId="8" xfId="0" applyFill="1" applyBorder="1"/>
    <xf numFmtId="166" fontId="2" fillId="0" borderId="8" xfId="0" applyNumberFormat="1" applyFont="1" applyBorder="1"/>
    <xf numFmtId="0" fontId="8" fillId="0" borderId="0" xfId="0" applyFont="1"/>
    <xf numFmtId="166" fontId="2" fillId="0" borderId="0" xfId="0" applyNumberFormat="1" applyFont="1" applyBorder="1"/>
    <xf numFmtId="0" fontId="0" fillId="0" borderId="16" xfId="0" applyBorder="1"/>
    <xf numFmtId="0" fontId="2" fillId="2" borderId="8" xfId="0" applyFont="1" applyFill="1" applyBorder="1"/>
    <xf numFmtId="0" fontId="0" fillId="2" borderId="11" xfId="0" applyFill="1" applyBorder="1"/>
    <xf numFmtId="0" fontId="0" fillId="2" borderId="13" xfId="0" applyFill="1" applyBorder="1"/>
    <xf numFmtId="0" fontId="0" fillId="3" borderId="0" xfId="0" applyFill="1"/>
    <xf numFmtId="0" fontId="0" fillId="3" borderId="5" xfId="0" applyFont="1" applyFill="1" applyBorder="1" applyAlignment="1">
      <alignment horizontal="center" textRotation="90" wrapText="1"/>
    </xf>
    <xf numFmtId="0" fontId="0" fillId="3" borderId="6" xfId="0" applyFont="1" applyFill="1" applyBorder="1" applyAlignment="1">
      <alignment horizontal="center" textRotation="90" wrapText="1"/>
    </xf>
    <xf numFmtId="0" fontId="0" fillId="3" borderId="7" xfId="0" applyFont="1" applyFill="1" applyBorder="1" applyAlignment="1">
      <alignment horizontal="center" textRotation="90" wrapText="1"/>
    </xf>
    <xf numFmtId="0" fontId="2" fillId="0" borderId="5" xfId="0" applyFont="1" applyBorder="1" applyAlignment="1">
      <alignment horizontal="center" textRotation="90" wrapText="1"/>
    </xf>
    <xf numFmtId="165" fontId="0" fillId="0" borderId="0" xfId="0" applyNumberFormat="1"/>
    <xf numFmtId="165" fontId="0" fillId="0" borderId="14" xfId="0" applyNumberFormat="1" applyBorder="1"/>
    <xf numFmtId="165" fontId="0" fillId="0" borderId="9" xfId="0" applyNumberFormat="1" applyBorder="1"/>
    <xf numFmtId="165" fontId="0" fillId="0" borderId="10" xfId="0" applyNumberFormat="1" applyFill="1" applyBorder="1"/>
    <xf numFmtId="165" fontId="0" fillId="0" borderId="12" xfId="0" applyNumberFormat="1" applyFill="1" applyBorder="1"/>
    <xf numFmtId="165" fontId="0" fillId="0" borderId="15" xfId="0" applyNumberFormat="1" applyFill="1" applyBorder="1"/>
    <xf numFmtId="0" fontId="15" fillId="0" borderId="0" xfId="0" applyFont="1"/>
    <xf numFmtId="0" fontId="14" fillId="0" borderId="0" xfId="0" applyFont="1" applyAlignment="1">
      <alignment horizontal="justify" vertical="center"/>
    </xf>
    <xf numFmtId="0" fontId="0" fillId="0" borderId="0" xfId="0"/>
    <xf numFmtId="0" fontId="11" fillId="0" borderId="0" xfId="0" applyFont="1"/>
    <xf numFmtId="0" fontId="10" fillId="0" borderId="0" xfId="0" applyFont="1"/>
    <xf numFmtId="0" fontId="9" fillId="0" borderId="0" xfId="10" applyFont="1" applyAlignment="1" applyProtection="1"/>
    <xf numFmtId="2" fontId="0" fillId="0" borderId="0" xfId="0" applyNumberFormat="1"/>
    <xf numFmtId="0" fontId="13" fillId="0" borderId="0" xfId="0" applyFont="1"/>
    <xf numFmtId="0" fontId="10" fillId="0" borderId="5" xfId="0" applyFont="1" applyFill="1" applyBorder="1" applyAlignment="1"/>
    <xf numFmtId="165" fontId="10" fillId="0" borderId="5" xfId="0" applyNumberFormat="1" applyFont="1" applyFill="1" applyBorder="1" applyAlignment="1"/>
    <xf numFmtId="0" fontId="10" fillId="0" borderId="11" xfId="0" applyFont="1" applyFill="1" applyBorder="1" applyAlignment="1"/>
    <xf numFmtId="165" fontId="10" fillId="0" borderId="0" xfId="0" applyNumberFormat="1" applyFont="1" applyFill="1" applyBorder="1" applyAlignment="1"/>
    <xf numFmtId="165" fontId="10" fillId="0" borderId="12" xfId="0" applyNumberFormat="1" applyFont="1" applyFill="1" applyBorder="1" applyAlignment="1"/>
    <xf numFmtId="165" fontId="10" fillId="0" borderId="11" xfId="0" applyNumberFormat="1" applyFont="1" applyFill="1" applyBorder="1" applyAlignment="1"/>
    <xf numFmtId="0" fontId="10" fillId="0" borderId="13" xfId="0" applyFont="1" applyFill="1" applyBorder="1" applyAlignment="1"/>
    <xf numFmtId="165" fontId="10" fillId="0" borderId="13" xfId="0" applyNumberFormat="1" applyFont="1" applyFill="1" applyBorder="1" applyAlignment="1"/>
    <xf numFmtId="165" fontId="10" fillId="0" borderId="14" xfId="0" applyNumberFormat="1" applyFont="1" applyFill="1" applyBorder="1" applyAlignment="1"/>
    <xf numFmtId="165" fontId="10" fillId="0" borderId="15" xfId="0" applyNumberFormat="1" applyFont="1" applyFill="1" applyBorder="1" applyAlignment="1"/>
    <xf numFmtId="165" fontId="10" fillId="0" borderId="6" xfId="0" applyNumberFormat="1" applyFont="1" applyFill="1" applyBorder="1" applyAlignment="1"/>
    <xf numFmtId="165" fontId="10" fillId="0" borderId="7" xfId="0" applyNumberFormat="1" applyFont="1" applyFill="1" applyBorder="1" applyAlignment="1"/>
    <xf numFmtId="0" fontId="10" fillId="4" borderId="11" xfId="0" applyFont="1" applyFill="1" applyBorder="1" applyAlignment="1"/>
    <xf numFmtId="165" fontId="10" fillId="4" borderId="11" xfId="0" applyNumberFormat="1" applyFont="1" applyFill="1" applyBorder="1" applyAlignment="1"/>
    <xf numFmtId="165" fontId="10" fillId="4" borderId="0" xfId="0" applyNumberFormat="1" applyFont="1" applyFill="1" applyBorder="1" applyAlignment="1"/>
    <xf numFmtId="165" fontId="10" fillId="4" borderId="12" xfId="0" applyNumberFormat="1" applyFont="1" applyFill="1" applyBorder="1" applyAlignment="1"/>
    <xf numFmtId="0" fontId="12" fillId="4" borderId="0" xfId="0" applyFont="1" applyFill="1"/>
    <xf numFmtId="0" fontId="10" fillId="4" borderId="5" xfId="0" applyFont="1" applyFill="1" applyBorder="1" applyAlignment="1"/>
    <xf numFmtId="165" fontId="10" fillId="4" borderId="5" xfId="0" applyNumberFormat="1" applyFont="1" applyFill="1" applyBorder="1" applyAlignment="1"/>
    <xf numFmtId="165" fontId="10" fillId="4" borderId="6" xfId="0" applyNumberFormat="1" applyFont="1" applyFill="1" applyBorder="1" applyAlignment="1"/>
    <xf numFmtId="165" fontId="10" fillId="4" borderId="7" xfId="0" applyNumberFormat="1" applyFont="1" applyFill="1" applyBorder="1" applyAlignment="1"/>
    <xf numFmtId="0" fontId="10" fillId="4" borderId="13" xfId="0" applyFont="1" applyFill="1" applyBorder="1" applyAlignment="1"/>
    <xf numFmtId="165" fontId="10" fillId="4" borderId="13" xfId="0" applyNumberFormat="1" applyFont="1" applyFill="1" applyBorder="1" applyAlignment="1"/>
    <xf numFmtId="165" fontId="10" fillId="4" borderId="14" xfId="0" applyNumberFormat="1" applyFont="1" applyFill="1" applyBorder="1" applyAlignment="1"/>
    <xf numFmtId="165" fontId="10" fillId="4" borderId="15" xfId="0" applyNumberFormat="1" applyFont="1" applyFill="1" applyBorder="1" applyAlignment="1"/>
    <xf numFmtId="17" fontId="10" fillId="0" borderId="8" xfId="0" applyNumberFormat="1" applyFont="1" applyBorder="1" applyAlignment="1">
      <alignment horizontal="center" vertical="center"/>
    </xf>
    <xf numFmtId="17" fontId="10" fillId="0" borderId="9" xfId="0" applyNumberFormat="1" applyFont="1" applyBorder="1" applyAlignment="1">
      <alignment horizontal="center" vertical="center"/>
    </xf>
    <xf numFmtId="17" fontId="10" fillId="0" borderId="10" xfId="0" applyNumberFormat="1" applyFont="1" applyBorder="1" applyAlignment="1">
      <alignment horizontal="center" vertical="center"/>
    </xf>
    <xf numFmtId="164" fontId="4" fillId="0" borderId="3" xfId="2" applyNumberFormat="1" applyFont="1" applyBorder="1" applyAlignment="1">
      <alignment horizontal="center" wrapText="1"/>
    </xf>
    <xf numFmtId="164" fontId="4" fillId="0" borderId="3" xfId="6" applyNumberFormat="1" applyFont="1" applyBorder="1" applyAlignment="1">
      <alignment horizontal="center" wrapText="1"/>
    </xf>
    <xf numFmtId="164" fontId="4" fillId="0" borderId="0" xfId="6" applyNumberFormat="1" applyFont="1" applyBorder="1" applyAlignment="1">
      <alignment horizontal="center" wrapText="1"/>
    </xf>
    <xf numFmtId="164" fontId="3" fillId="0" borderId="2" xfId="2" applyNumberFormat="1" applyFont="1" applyBorder="1" applyAlignment="1">
      <alignment horizontal="center" wrapText="1"/>
    </xf>
    <xf numFmtId="164" fontId="4" fillId="0" borderId="2" xfId="2" applyNumberFormat="1" applyFont="1" applyBorder="1" applyAlignment="1">
      <alignment horizontal="center" wrapText="1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0" fillId="0" borderId="0" xfId="0" applyAlignment="1"/>
  </cellXfs>
  <cellStyles count="13">
    <cellStyle name="Lien hypertexte" xfId="5" builtinId="8"/>
    <cellStyle name="Lien hypertexte 2" xfId="10"/>
    <cellStyle name="Lien hypertexte 2 2" xfId="12"/>
    <cellStyle name="Lien hypertexte 3" xfId="9"/>
    <cellStyle name="Lien hypertexte 4" xfId="8"/>
    <cellStyle name="Milliers" xfId="6" builtinId="3"/>
    <cellStyle name="Milliers 2" xfId="2"/>
    <cellStyle name="Milliers 3" xfId="11"/>
    <cellStyle name="Normal" xfId="0" builtinId="0"/>
    <cellStyle name="Normal 2" xfId="3"/>
    <cellStyle name="Normal 3" xfId="4"/>
    <cellStyle name="Normal 4" xfId="7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53122921417478E-2"/>
          <c:y val="2.0230195352426452E-2"/>
          <c:w val="0.91467455285245447"/>
          <c:h val="0.8330932608245148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'Graphique 1'!$A$4</c:f>
              <c:strCache>
                <c:ptCount val="1"/>
                <c:pt idx="0">
                  <c:v>dont pratique régulière (&gt;= 1 j/semaine)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multiLvlStrRef>
              <c:f>'Graphique 1'!$C$2:$P$3</c:f>
              <c:multiLvlStrCache>
                <c:ptCount val="14"/>
                <c:lvl>
                  <c:pt idx="0">
                    <c:v>2019</c:v>
                  </c:pt>
                  <c:pt idx="1">
                    <c:v>2021</c:v>
                  </c:pt>
                  <c:pt idx="2">
                    <c:v>2019</c:v>
                  </c:pt>
                  <c:pt idx="3">
                    <c:v>2021</c:v>
                  </c:pt>
                  <c:pt idx="4">
                    <c:v>2019</c:v>
                  </c:pt>
                  <c:pt idx="5">
                    <c:v>2021</c:v>
                  </c:pt>
                  <c:pt idx="6">
                    <c:v>2019</c:v>
                  </c:pt>
                  <c:pt idx="7">
                    <c:v>2021</c:v>
                  </c:pt>
                  <c:pt idx="8">
                    <c:v>2019</c:v>
                  </c:pt>
                  <c:pt idx="9">
                    <c:v>2021</c:v>
                  </c:pt>
                  <c:pt idx="10">
                    <c:v>2019</c:v>
                  </c:pt>
                  <c:pt idx="11">
                    <c:v>2021</c:v>
                  </c:pt>
                  <c:pt idx="12">
                    <c:v>2019</c:v>
                  </c:pt>
                  <c:pt idx="13">
                    <c:v>2021</c:v>
                  </c:pt>
                </c:lvl>
                <c:lvl>
                  <c:pt idx="0">
                    <c:v>Cadres</c:v>
                  </c:pt>
                  <c:pt idx="2">
                    <c:v>Professions intermédiaires</c:v>
                  </c:pt>
                  <c:pt idx="4">
                    <c:v>Employés administratifs</c:v>
                  </c:pt>
                  <c:pt idx="6">
                    <c:v>Employés de commerce et services</c:v>
                  </c:pt>
                  <c:pt idx="8">
                    <c:v>Ouvriers qualifiés</c:v>
                  </c:pt>
                  <c:pt idx="10">
                    <c:v>Ouvriers non qualifiés</c:v>
                  </c:pt>
                  <c:pt idx="12">
                    <c:v>Ensemble</c:v>
                  </c:pt>
                </c:lvl>
              </c:multiLvlStrCache>
            </c:multiLvlStrRef>
          </c:cat>
          <c:val>
            <c:numRef>
              <c:f>'Graphique 1'!$C$4:$P$4</c:f>
              <c:numCache>
                <c:formatCode>0%</c:formatCode>
                <c:ptCount val="14"/>
                <c:pt idx="0">
                  <c:v>0.14000000000000001</c:v>
                </c:pt>
                <c:pt idx="1">
                  <c:v>0.5585</c:v>
                </c:pt>
                <c:pt idx="2">
                  <c:v>4.2999999999999997E-2</c:v>
                </c:pt>
                <c:pt idx="3">
                  <c:v>0.34570000000000001</c:v>
                </c:pt>
                <c:pt idx="4">
                  <c:v>2.5000000000000001E-2</c:v>
                </c:pt>
                <c:pt idx="5">
                  <c:v>0.20519999999999999</c:v>
                </c:pt>
                <c:pt idx="6">
                  <c:v>5.0000000000000001E-3</c:v>
                </c:pt>
                <c:pt idx="7">
                  <c:v>5.1700000000000003E-2</c:v>
                </c:pt>
                <c:pt idx="8">
                  <c:v>2E-3</c:v>
                </c:pt>
                <c:pt idx="9">
                  <c:v>2.8299999999999999E-2</c:v>
                </c:pt>
                <c:pt idx="10">
                  <c:v>1E-3</c:v>
                </c:pt>
                <c:pt idx="11">
                  <c:v>2.1999999999999999E-2</c:v>
                </c:pt>
                <c:pt idx="12">
                  <c:v>4.3999999999999997E-2</c:v>
                </c:pt>
                <c:pt idx="13">
                  <c:v>0.2651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EE-416B-8DE7-C786FC39A9E1}"/>
            </c:ext>
          </c:extLst>
        </c:ser>
        <c:ser>
          <c:idx val="2"/>
          <c:order val="1"/>
          <c:tx>
            <c:strRef>
              <c:f>'Graphique 1'!$A$6:$B$6</c:f>
              <c:strCache>
                <c:ptCount val="2"/>
                <c:pt idx="0">
                  <c:v>ecart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multiLvlStrRef>
              <c:f>'Graphique 1'!$C$2:$P$3</c:f>
              <c:multiLvlStrCache>
                <c:ptCount val="14"/>
                <c:lvl>
                  <c:pt idx="0">
                    <c:v>2019</c:v>
                  </c:pt>
                  <c:pt idx="1">
                    <c:v>2021</c:v>
                  </c:pt>
                  <c:pt idx="2">
                    <c:v>2019</c:v>
                  </c:pt>
                  <c:pt idx="3">
                    <c:v>2021</c:v>
                  </c:pt>
                  <c:pt idx="4">
                    <c:v>2019</c:v>
                  </c:pt>
                  <c:pt idx="5">
                    <c:v>2021</c:v>
                  </c:pt>
                  <c:pt idx="6">
                    <c:v>2019</c:v>
                  </c:pt>
                  <c:pt idx="7">
                    <c:v>2021</c:v>
                  </c:pt>
                  <c:pt idx="8">
                    <c:v>2019</c:v>
                  </c:pt>
                  <c:pt idx="9">
                    <c:v>2021</c:v>
                  </c:pt>
                  <c:pt idx="10">
                    <c:v>2019</c:v>
                  </c:pt>
                  <c:pt idx="11">
                    <c:v>2021</c:v>
                  </c:pt>
                  <c:pt idx="12">
                    <c:v>2019</c:v>
                  </c:pt>
                  <c:pt idx="13">
                    <c:v>2021</c:v>
                  </c:pt>
                </c:lvl>
                <c:lvl>
                  <c:pt idx="0">
                    <c:v>Cadres</c:v>
                  </c:pt>
                  <c:pt idx="2">
                    <c:v>Professions intermédiaires</c:v>
                  </c:pt>
                  <c:pt idx="4">
                    <c:v>Employés administratifs</c:v>
                  </c:pt>
                  <c:pt idx="6">
                    <c:v>Employés de commerce et services</c:v>
                  </c:pt>
                  <c:pt idx="8">
                    <c:v>Ouvriers qualifiés</c:v>
                  </c:pt>
                  <c:pt idx="10">
                    <c:v>Ouvriers non qualifiés</c:v>
                  </c:pt>
                  <c:pt idx="12">
                    <c:v>Ensemble</c:v>
                  </c:pt>
                </c:lvl>
              </c:multiLvlStrCache>
            </c:multiLvlStrRef>
          </c:cat>
          <c:val>
            <c:numRef>
              <c:f>'Graphique 1'!$C$6:$P$6</c:f>
              <c:numCache>
                <c:formatCode>0%</c:formatCode>
                <c:ptCount val="14"/>
                <c:pt idx="0">
                  <c:v>0.14100000000000001</c:v>
                </c:pt>
                <c:pt idx="1">
                  <c:v>9.0400000000000036E-2</c:v>
                </c:pt>
                <c:pt idx="2">
                  <c:v>4.7E-2</c:v>
                </c:pt>
                <c:pt idx="3">
                  <c:v>0.06</c:v>
                </c:pt>
                <c:pt idx="4">
                  <c:v>1.2999999999999998E-2</c:v>
                </c:pt>
                <c:pt idx="5">
                  <c:v>2.4600000000000011E-2</c:v>
                </c:pt>
                <c:pt idx="6">
                  <c:v>8.0000000000000002E-3</c:v>
                </c:pt>
                <c:pt idx="7">
                  <c:v>9.4999999999999946E-3</c:v>
                </c:pt>
                <c:pt idx="8">
                  <c:v>2E-3</c:v>
                </c:pt>
                <c:pt idx="9">
                  <c:v>6.1000000000000013E-3</c:v>
                </c:pt>
                <c:pt idx="10">
                  <c:v>0</c:v>
                </c:pt>
                <c:pt idx="11">
                  <c:v>4.5999999999999999E-3</c:v>
                </c:pt>
                <c:pt idx="12">
                  <c:v>4.2999999999999997E-2</c:v>
                </c:pt>
                <c:pt idx="13">
                  <c:v>4.3700000000000017E-2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EE-416B-8DE7-C786FC39A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7671136"/>
        <c:axId val="587668512"/>
      </c:barChart>
      <c:catAx>
        <c:axId val="587671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7668512"/>
        <c:crosses val="autoZero"/>
        <c:auto val="1"/>
        <c:lblAlgn val="ctr"/>
        <c:lblOffset val="100"/>
        <c:tickLblSkip val="1"/>
        <c:noMultiLvlLbl val="0"/>
      </c:catAx>
      <c:valAx>
        <c:axId val="58766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7671136"/>
        <c:crossesAt val="30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3748099317042734"/>
          <c:y val="4.6391634301131697E-2"/>
          <c:w val="0.27338201731859657"/>
          <c:h val="3.70068251806792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95749152190029"/>
          <c:y val="3.1007751937984496E-2"/>
          <c:w val="0.57407756423314193"/>
          <c:h val="0.7619492489443047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'Graphique 2'!$B$29</c:f>
              <c:strCache>
                <c:ptCount val="1"/>
                <c:pt idx="0">
                  <c:v>Quelques jours ou demi-journées par mois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'Graphique 2'!$A$30:$A$46</c:f>
              <c:strCache>
                <c:ptCount val="17"/>
                <c:pt idx="0">
                  <c:v>Ensemble</c:v>
                </c:pt>
                <c:pt idx="1">
                  <c:v>DE - Énergie, eau, déchets</c:v>
                </c:pt>
                <c:pt idx="2">
                  <c:v>C1 - Industrie agro-alimentaire</c:v>
                </c:pt>
                <c:pt idx="3">
                  <c:v>C2 - Cokéfaction et raffinage</c:v>
                </c:pt>
                <c:pt idx="4">
                  <c:v>C3 - Biens d'équipement</c:v>
                </c:pt>
                <c:pt idx="5">
                  <c:v>C4 - Fabrication de matériels de transport</c:v>
                </c:pt>
                <c:pt idx="6">
                  <c:v>C5 - Fabrication d'autres produits industriels </c:v>
                </c:pt>
                <c:pt idx="7">
                  <c:v>FZ - Construction</c:v>
                </c:pt>
                <c:pt idx="8">
                  <c:v>GZ - Commerce</c:v>
                </c:pt>
                <c:pt idx="9">
                  <c:v>HZ - Transports et entreposage </c:v>
                </c:pt>
                <c:pt idx="10">
                  <c:v>IZ - Hébergement et restauration</c:v>
                </c:pt>
                <c:pt idx="11">
                  <c:v>JZ - Information et communication</c:v>
                </c:pt>
                <c:pt idx="12">
                  <c:v>KZ - Activités financières et d'assurance</c:v>
                </c:pt>
                <c:pt idx="13">
                  <c:v>LZ - Activités immobilières</c:v>
                </c:pt>
                <c:pt idx="14">
                  <c:v>MN - Services aux entreprises</c:v>
                </c:pt>
                <c:pt idx="15">
                  <c:v>OQ - Enseignement, santé humaine et action sociale</c:v>
                </c:pt>
                <c:pt idx="16">
                  <c:v>RU - Autres activités de services</c:v>
                </c:pt>
              </c:strCache>
            </c:strRef>
          </c:cat>
          <c:val>
            <c:numRef>
              <c:f>'Graphique 2'!$B$30:$B$46</c:f>
              <c:numCache>
                <c:formatCode>0.0</c:formatCode>
                <c:ptCount val="17"/>
                <c:pt idx="0">
                  <c:v>2.2423194035520941</c:v>
                </c:pt>
                <c:pt idx="1">
                  <c:v>4.5540000000000003</c:v>
                </c:pt>
                <c:pt idx="2">
                  <c:v>1.1095491486068112</c:v>
                </c:pt>
                <c:pt idx="3">
                  <c:v>1.0188857751373162</c:v>
                </c:pt>
                <c:pt idx="4">
                  <c:v>3.45301373742012</c:v>
                </c:pt>
                <c:pt idx="5">
                  <c:v>5.0688755763470539</c:v>
                </c:pt>
                <c:pt idx="6">
                  <c:v>2.1815174981923353</c:v>
                </c:pt>
                <c:pt idx="7">
                  <c:v>1.1006355932203389</c:v>
                </c:pt>
                <c:pt idx="8">
                  <c:v>1.4818677674186891</c:v>
                </c:pt>
                <c:pt idx="9">
                  <c:v>1.1060655498907503</c:v>
                </c:pt>
                <c:pt idx="10">
                  <c:v>0.16900000000000001</c:v>
                </c:pt>
                <c:pt idx="11">
                  <c:v>4.2170684053071472</c:v>
                </c:pt>
                <c:pt idx="12">
                  <c:v>5.4962937936164931</c:v>
                </c:pt>
                <c:pt idx="13">
                  <c:v>3.7088224758560147</c:v>
                </c:pt>
                <c:pt idx="14">
                  <c:v>3.4636788177339906</c:v>
                </c:pt>
                <c:pt idx="15">
                  <c:v>1.15746059622196</c:v>
                </c:pt>
                <c:pt idx="16">
                  <c:v>2.6114935482020991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D6-465C-AC82-EB89C3B2D5D7}"/>
            </c:ext>
          </c:extLst>
        </c:ser>
        <c:ser>
          <c:idx val="1"/>
          <c:order val="1"/>
          <c:tx>
            <c:strRef>
              <c:f>'Graphique 2'!$C$29</c:f>
              <c:strCache>
                <c:ptCount val="1"/>
                <c:pt idx="0">
                  <c:v>Un jour par semaine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'Graphique 2'!$A$30:$A$46</c:f>
              <c:strCache>
                <c:ptCount val="17"/>
                <c:pt idx="0">
                  <c:v>Ensemble</c:v>
                </c:pt>
                <c:pt idx="1">
                  <c:v>DE - Énergie, eau, déchets</c:v>
                </c:pt>
                <c:pt idx="2">
                  <c:v>C1 - Industrie agro-alimentaire</c:v>
                </c:pt>
                <c:pt idx="3">
                  <c:v>C2 - Cokéfaction et raffinage</c:v>
                </c:pt>
                <c:pt idx="4">
                  <c:v>C3 - Biens d'équipement</c:v>
                </c:pt>
                <c:pt idx="5">
                  <c:v>C4 - Fabrication de matériels de transport</c:v>
                </c:pt>
                <c:pt idx="6">
                  <c:v>C5 - Fabrication d'autres produits industriels </c:v>
                </c:pt>
                <c:pt idx="7">
                  <c:v>FZ - Construction</c:v>
                </c:pt>
                <c:pt idx="8">
                  <c:v>GZ - Commerce</c:v>
                </c:pt>
                <c:pt idx="9">
                  <c:v>HZ - Transports et entreposage </c:v>
                </c:pt>
                <c:pt idx="10">
                  <c:v>IZ - Hébergement et restauration</c:v>
                </c:pt>
                <c:pt idx="11">
                  <c:v>JZ - Information et communication</c:v>
                </c:pt>
                <c:pt idx="12">
                  <c:v>KZ - Activités financières et d'assurance</c:v>
                </c:pt>
                <c:pt idx="13">
                  <c:v>LZ - Activités immobilières</c:v>
                </c:pt>
                <c:pt idx="14">
                  <c:v>MN - Services aux entreprises</c:v>
                </c:pt>
                <c:pt idx="15">
                  <c:v>OQ - Enseignement, santé humaine et action sociale</c:v>
                </c:pt>
                <c:pt idx="16">
                  <c:v>RU - Autres activités de services</c:v>
                </c:pt>
              </c:strCache>
            </c:strRef>
          </c:cat>
          <c:val>
            <c:numRef>
              <c:f>'Graphique 2'!$C$30:$C$46</c:f>
              <c:numCache>
                <c:formatCode>0.0</c:formatCode>
                <c:ptCount val="17"/>
                <c:pt idx="0">
                  <c:v>5.4757799886029064</c:v>
                </c:pt>
                <c:pt idx="1">
                  <c:v>6.903999999999999</c:v>
                </c:pt>
                <c:pt idx="2">
                  <c:v>2.1238493292053668</c:v>
                </c:pt>
                <c:pt idx="3">
                  <c:v>4.7344692299069608</c:v>
                </c:pt>
                <c:pt idx="4">
                  <c:v>10.040578808403168</c:v>
                </c:pt>
                <c:pt idx="5">
                  <c:v>12.491231110961531</c:v>
                </c:pt>
                <c:pt idx="6">
                  <c:v>4.6132412870571224</c:v>
                </c:pt>
                <c:pt idx="7">
                  <c:v>3.2468220338983054</c:v>
                </c:pt>
                <c:pt idx="8">
                  <c:v>3.809224539178707</c:v>
                </c:pt>
                <c:pt idx="9">
                  <c:v>3.3683408594319011</c:v>
                </c:pt>
                <c:pt idx="10">
                  <c:v>0.55600000000000005</c:v>
                </c:pt>
                <c:pt idx="11">
                  <c:v>12.45091439610416</c:v>
                </c:pt>
                <c:pt idx="12">
                  <c:v>10.692047894009708</c:v>
                </c:pt>
                <c:pt idx="13">
                  <c:v>12.877079543459171</c:v>
                </c:pt>
                <c:pt idx="14">
                  <c:v>8.9228680962039988</c:v>
                </c:pt>
                <c:pt idx="15">
                  <c:v>2.5056675029515936</c:v>
                </c:pt>
                <c:pt idx="16">
                  <c:v>5.0840231117738144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D6-465C-AC82-EB89C3B2D5D7}"/>
            </c:ext>
          </c:extLst>
        </c:ser>
        <c:ser>
          <c:idx val="2"/>
          <c:order val="2"/>
          <c:tx>
            <c:strRef>
              <c:f>'Graphique 2'!$D$29</c:f>
              <c:strCache>
                <c:ptCount val="1"/>
                <c:pt idx="0">
                  <c:v>Entre deux et quatre jours par semaine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'Graphique 2'!$A$30:$A$46</c:f>
              <c:strCache>
                <c:ptCount val="17"/>
                <c:pt idx="0">
                  <c:v>Ensemble</c:v>
                </c:pt>
                <c:pt idx="1">
                  <c:v>DE - Énergie, eau, déchets</c:v>
                </c:pt>
                <c:pt idx="2">
                  <c:v>C1 - Industrie agro-alimentaire</c:v>
                </c:pt>
                <c:pt idx="3">
                  <c:v>C2 - Cokéfaction et raffinage</c:v>
                </c:pt>
                <c:pt idx="4">
                  <c:v>C3 - Biens d'équipement</c:v>
                </c:pt>
                <c:pt idx="5">
                  <c:v>C4 - Fabrication de matériels de transport</c:v>
                </c:pt>
                <c:pt idx="6">
                  <c:v>C5 - Fabrication d'autres produits industriels </c:v>
                </c:pt>
                <c:pt idx="7">
                  <c:v>FZ - Construction</c:v>
                </c:pt>
                <c:pt idx="8">
                  <c:v>GZ - Commerce</c:v>
                </c:pt>
                <c:pt idx="9">
                  <c:v>HZ - Transports et entreposage </c:v>
                </c:pt>
                <c:pt idx="10">
                  <c:v>IZ - Hébergement et restauration</c:v>
                </c:pt>
                <c:pt idx="11">
                  <c:v>JZ - Information et communication</c:v>
                </c:pt>
                <c:pt idx="12">
                  <c:v>KZ - Activités financières et d'assurance</c:v>
                </c:pt>
                <c:pt idx="13">
                  <c:v>LZ - Activités immobilières</c:v>
                </c:pt>
                <c:pt idx="14">
                  <c:v>MN - Services aux entreprises</c:v>
                </c:pt>
                <c:pt idx="15">
                  <c:v>OQ - Enseignement, santé humaine et action sociale</c:v>
                </c:pt>
                <c:pt idx="16">
                  <c:v>RU - Autres activités de services</c:v>
                </c:pt>
              </c:strCache>
            </c:strRef>
          </c:cat>
          <c:val>
            <c:numRef>
              <c:f>'Graphique 2'!$D$30:$D$46</c:f>
              <c:numCache>
                <c:formatCode>0.0</c:formatCode>
                <c:ptCount val="17"/>
                <c:pt idx="0">
                  <c:v>12.147730363757244</c:v>
                </c:pt>
                <c:pt idx="1">
                  <c:v>7.9989999999999997</c:v>
                </c:pt>
                <c:pt idx="2">
                  <c:v>4.4098245614035099</c:v>
                </c:pt>
                <c:pt idx="3">
                  <c:v>2.9326712251989675</c:v>
                </c:pt>
                <c:pt idx="4">
                  <c:v>12.031469559560707</c:v>
                </c:pt>
                <c:pt idx="5">
                  <c:v>11.767399791337127</c:v>
                </c:pt>
                <c:pt idx="6">
                  <c:v>6.4109081706435296</c:v>
                </c:pt>
                <c:pt idx="7">
                  <c:v>2.6546610169491527</c:v>
                </c:pt>
                <c:pt idx="8">
                  <c:v>7.4616163974094363</c:v>
                </c:pt>
                <c:pt idx="9">
                  <c:v>8.6122680262199562</c:v>
                </c:pt>
                <c:pt idx="10">
                  <c:v>2.2059999999999995</c:v>
                </c:pt>
                <c:pt idx="11">
                  <c:v>50.698489207281909</c:v>
                </c:pt>
                <c:pt idx="12">
                  <c:v>38.389467568812208</c:v>
                </c:pt>
                <c:pt idx="13">
                  <c:v>22.145143459174715</c:v>
                </c:pt>
                <c:pt idx="14">
                  <c:v>19.80928652564474</c:v>
                </c:pt>
                <c:pt idx="15">
                  <c:v>2.8981455135773317</c:v>
                </c:pt>
                <c:pt idx="16">
                  <c:v>9.2179443138154511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D6-465C-AC82-EB89C3B2D5D7}"/>
            </c:ext>
          </c:extLst>
        </c:ser>
        <c:ser>
          <c:idx val="3"/>
          <c:order val="3"/>
          <c:tx>
            <c:strRef>
              <c:f>'Graphique 2'!$E$29</c:f>
              <c:strCache>
                <c:ptCount val="1"/>
                <c:pt idx="0">
                  <c:v>Toute la semaine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'Graphique 2'!$A$30:$A$46</c:f>
              <c:strCache>
                <c:ptCount val="17"/>
                <c:pt idx="0">
                  <c:v>Ensemble</c:v>
                </c:pt>
                <c:pt idx="1">
                  <c:v>DE - Énergie, eau, déchets</c:v>
                </c:pt>
                <c:pt idx="2">
                  <c:v>C1 - Industrie agro-alimentaire</c:v>
                </c:pt>
                <c:pt idx="3">
                  <c:v>C2 - Cokéfaction et raffinage</c:v>
                </c:pt>
                <c:pt idx="4">
                  <c:v>C3 - Biens d'équipement</c:v>
                </c:pt>
                <c:pt idx="5">
                  <c:v>C4 - Fabrication de matériels de transport</c:v>
                </c:pt>
                <c:pt idx="6">
                  <c:v>C5 - Fabrication d'autres produits industriels </c:v>
                </c:pt>
                <c:pt idx="7">
                  <c:v>FZ - Construction</c:v>
                </c:pt>
                <c:pt idx="8">
                  <c:v>GZ - Commerce</c:v>
                </c:pt>
                <c:pt idx="9">
                  <c:v>HZ - Transports et entreposage </c:v>
                </c:pt>
                <c:pt idx="10">
                  <c:v>IZ - Hébergement et restauration</c:v>
                </c:pt>
                <c:pt idx="11">
                  <c:v>JZ - Information et communication</c:v>
                </c:pt>
                <c:pt idx="12">
                  <c:v>KZ - Activités financières et d'assurance</c:v>
                </c:pt>
                <c:pt idx="13">
                  <c:v>LZ - Activités immobilières</c:v>
                </c:pt>
                <c:pt idx="14">
                  <c:v>MN - Services aux entreprises</c:v>
                </c:pt>
                <c:pt idx="15">
                  <c:v>OQ - Enseignement, santé humaine et action sociale</c:v>
                </c:pt>
                <c:pt idx="16">
                  <c:v>RU - Autres activités de services</c:v>
                </c:pt>
              </c:strCache>
            </c:strRef>
          </c:cat>
          <c:val>
            <c:numRef>
              <c:f>'Graphique 2'!$E$30:$E$46</c:f>
              <c:numCache>
                <c:formatCode>0.0</c:formatCode>
                <c:ptCount val="17"/>
                <c:pt idx="0">
                  <c:v>1.1951702440877576</c:v>
                </c:pt>
                <c:pt idx="1">
                  <c:v>0.17499999999999999</c:v>
                </c:pt>
                <c:pt idx="2">
                  <c:v>0.21177696078431371</c:v>
                </c:pt>
                <c:pt idx="3">
                  <c:v>0.23397376975675369</c:v>
                </c:pt>
                <c:pt idx="4">
                  <c:v>0.64593789461600282</c:v>
                </c:pt>
                <c:pt idx="5">
                  <c:v>1.2224935213542896</c:v>
                </c:pt>
                <c:pt idx="6">
                  <c:v>0.69133304410701368</c:v>
                </c:pt>
                <c:pt idx="7">
                  <c:v>0.12288135593220342</c:v>
                </c:pt>
                <c:pt idx="8">
                  <c:v>1.3732912959931682</c:v>
                </c:pt>
                <c:pt idx="9">
                  <c:v>0.15332556445739259</c:v>
                </c:pt>
                <c:pt idx="10">
                  <c:v>6.8000000000000005E-2</c:v>
                </c:pt>
                <c:pt idx="11">
                  <c:v>6.9115279913067988</c:v>
                </c:pt>
                <c:pt idx="12">
                  <c:v>1.6071907435615855</c:v>
                </c:pt>
                <c:pt idx="13">
                  <c:v>1.0569545215100964</c:v>
                </c:pt>
                <c:pt idx="14">
                  <c:v>2.2711665604172704</c:v>
                </c:pt>
                <c:pt idx="15">
                  <c:v>0.20572638724911452</c:v>
                </c:pt>
                <c:pt idx="16">
                  <c:v>1.0355390262086368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D6-465C-AC82-EB89C3B2D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1528520"/>
        <c:axId val="381526224"/>
      </c:barChart>
      <c:catAx>
        <c:axId val="3815285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526224"/>
        <c:crosses val="autoZero"/>
        <c:auto val="1"/>
        <c:lblAlgn val="ctr"/>
        <c:lblOffset val="100"/>
        <c:noMultiLvlLbl val="0"/>
      </c:catAx>
      <c:valAx>
        <c:axId val="381526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528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176454986472674"/>
          <c:y val="0.86962583165476404"/>
          <c:w val="0.7435453241570138"/>
          <c:h val="7.96342106285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799576338975678E-2"/>
          <c:y val="2.7520244715453081E-2"/>
          <c:w val="0.90253083826253355"/>
          <c:h val="0.67826923486402324"/>
        </c:manualLayout>
      </c:layout>
      <c:areaChart>
        <c:grouping val="stacked"/>
        <c:varyColors val="0"/>
        <c:ser>
          <c:idx val="1"/>
          <c:order val="0"/>
          <c:tx>
            <c:strRef>
              <c:f>'[1]Graphique 3'!$A$15</c:f>
              <c:strCache>
                <c:ptCount val="1"/>
                <c:pt idx="0">
                  <c:v>Travail sur site ou sur chantiers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25400">
              <a:noFill/>
            </a:ln>
            <a:effectLst/>
          </c:spPr>
          <c:cat>
            <c:numRef>
              <c:f>'[1]Graphique 3'!$B$4:$V$4</c:f>
              <c:numCache>
                <c:formatCode>General</c:formatCode>
                <c:ptCount val="21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  <c:pt idx="13">
                  <c:v>44287</c:v>
                </c:pt>
                <c:pt idx="14">
                  <c:v>44317</c:v>
                </c:pt>
                <c:pt idx="15">
                  <c:v>44348</c:v>
                </c:pt>
                <c:pt idx="16">
                  <c:v>44378</c:v>
                </c:pt>
                <c:pt idx="17">
                  <c:v>44409</c:v>
                </c:pt>
                <c:pt idx="18">
                  <c:v>44440</c:v>
                </c:pt>
                <c:pt idx="19">
                  <c:v>44470</c:v>
                </c:pt>
                <c:pt idx="20">
                  <c:v>44501</c:v>
                </c:pt>
              </c:numCache>
            </c:numRef>
          </c:cat>
          <c:val>
            <c:numRef>
              <c:f>'[1]Graphique 3'!$B$15:$V$15</c:f>
              <c:numCache>
                <c:formatCode>General</c:formatCode>
                <c:ptCount val="21"/>
                <c:pt idx="0">
                  <c:v>29.824561403508778</c:v>
                </c:pt>
                <c:pt idx="1">
                  <c:v>37.41648106904232</c:v>
                </c:pt>
                <c:pt idx="2">
                  <c:v>54.338394793926248</c:v>
                </c:pt>
                <c:pt idx="3">
                  <c:v>69.453376205787777</c:v>
                </c:pt>
                <c:pt idx="4">
                  <c:v>74.681933842239189</c:v>
                </c:pt>
                <c:pt idx="5">
                  <c:v>75.06775067750678</c:v>
                </c:pt>
                <c:pt idx="6">
                  <c:v>76.293103448275858</c:v>
                </c:pt>
                <c:pt idx="7">
                  <c:v>71.916299559471383</c:v>
                </c:pt>
                <c:pt idx="8">
                  <c:v>62.829989440337918</c:v>
                </c:pt>
                <c:pt idx="9">
                  <c:v>64.625000000000014</c:v>
                </c:pt>
                <c:pt idx="10">
                  <c:v>65.360169491525426</c:v>
                </c:pt>
                <c:pt idx="11">
                  <c:v>64.079822616407995</c:v>
                </c:pt>
                <c:pt idx="12">
                  <c:v>62.780748663101612</c:v>
                </c:pt>
                <c:pt idx="13">
                  <c:v>61.061946902654874</c:v>
                </c:pt>
                <c:pt idx="14">
                  <c:v>65.704772475027767</c:v>
                </c:pt>
                <c:pt idx="15">
                  <c:v>70.90517241379311</c:v>
                </c:pt>
                <c:pt idx="16">
                  <c:v>72.896039603960389</c:v>
                </c:pt>
                <c:pt idx="17">
                  <c:v>73.655913978494624</c:v>
                </c:pt>
                <c:pt idx="18">
                  <c:v>75.297941495124604</c:v>
                </c:pt>
                <c:pt idx="19">
                  <c:v>75.690607734806633</c:v>
                </c:pt>
                <c:pt idx="20">
                  <c:v>75.374732334047124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E-4197-9E70-1B009F173E57}"/>
            </c:ext>
          </c:extLst>
        </c:ser>
        <c:ser>
          <c:idx val="2"/>
          <c:order val="1"/>
          <c:tx>
            <c:strRef>
              <c:f>'[1]Graphique 3'!$A$16</c:f>
              <c:strCache>
                <c:ptCount val="1"/>
                <c:pt idx="0">
                  <c:v>Télétravail ou travail à distance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  <a:effectLst/>
          </c:spPr>
          <c:cat>
            <c:numRef>
              <c:f>'[1]Graphique 3'!$B$4:$V$4</c:f>
              <c:numCache>
                <c:formatCode>General</c:formatCode>
                <c:ptCount val="21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  <c:pt idx="13">
                  <c:v>44287</c:v>
                </c:pt>
                <c:pt idx="14">
                  <c:v>44317</c:v>
                </c:pt>
                <c:pt idx="15">
                  <c:v>44348</c:v>
                </c:pt>
                <c:pt idx="16">
                  <c:v>44378</c:v>
                </c:pt>
                <c:pt idx="17">
                  <c:v>44409</c:v>
                </c:pt>
                <c:pt idx="18">
                  <c:v>44440</c:v>
                </c:pt>
                <c:pt idx="19">
                  <c:v>44470</c:v>
                </c:pt>
                <c:pt idx="20">
                  <c:v>44501</c:v>
                </c:pt>
              </c:numCache>
            </c:numRef>
          </c:cat>
          <c:val>
            <c:numRef>
              <c:f>'[1]Graphique 3'!$B$16:$V$16</c:f>
              <c:numCache>
                <c:formatCode>General</c:formatCode>
                <c:ptCount val="21"/>
                <c:pt idx="0">
                  <c:v>27.741228070175438</c:v>
                </c:pt>
                <c:pt idx="1">
                  <c:v>27.728285077951004</c:v>
                </c:pt>
                <c:pt idx="2">
                  <c:v>24.295010845986983</c:v>
                </c:pt>
                <c:pt idx="3">
                  <c:v>17.041800643086816</c:v>
                </c:pt>
                <c:pt idx="4">
                  <c:v>13.3587786259542</c:v>
                </c:pt>
                <c:pt idx="5">
                  <c:v>13.414634146341461</c:v>
                </c:pt>
                <c:pt idx="6">
                  <c:v>13.146551724137931</c:v>
                </c:pt>
                <c:pt idx="7">
                  <c:v>16.519823788546258</c:v>
                </c:pt>
                <c:pt idx="8">
                  <c:v>23.336853220696941</c:v>
                </c:pt>
                <c:pt idx="9">
                  <c:v>22.250000000000004</c:v>
                </c:pt>
                <c:pt idx="10">
                  <c:v>22.457627118644069</c:v>
                </c:pt>
                <c:pt idx="11">
                  <c:v>22.949002217294904</c:v>
                </c:pt>
                <c:pt idx="12">
                  <c:v>23.743315508021393</c:v>
                </c:pt>
                <c:pt idx="13">
                  <c:v>24.33628318584071</c:v>
                </c:pt>
                <c:pt idx="14">
                  <c:v>22.75249722530522</c:v>
                </c:pt>
                <c:pt idx="15">
                  <c:v>19.504310344827584</c:v>
                </c:pt>
                <c:pt idx="16">
                  <c:v>17.450495049504944</c:v>
                </c:pt>
                <c:pt idx="17">
                  <c:v>16.93548387096774</c:v>
                </c:pt>
                <c:pt idx="18">
                  <c:v>15.492957746478876</c:v>
                </c:pt>
                <c:pt idx="19">
                  <c:v>15.248618784530386</c:v>
                </c:pt>
                <c:pt idx="20">
                  <c:v>15.417558886509637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AE-4197-9E70-1B009F173E57}"/>
            </c:ext>
          </c:extLst>
        </c:ser>
        <c:ser>
          <c:idx val="3"/>
          <c:order val="2"/>
          <c:tx>
            <c:strRef>
              <c:f>'[1]Graphique 3'!$A$17</c:f>
              <c:strCache>
                <c:ptCount val="1"/>
                <c:pt idx="0">
                  <c:v>Chômage partiel complet</c:v>
                </c:pt>
              </c:strCache>
            </c:strRef>
          </c:tx>
          <c:spPr>
            <a:solidFill>
              <a:srgbClr val="F5F14D"/>
            </a:solidFill>
            <a:ln w="25400">
              <a:noFill/>
            </a:ln>
            <a:effectLst/>
          </c:spPr>
          <c:cat>
            <c:numRef>
              <c:f>'[1]Graphique 3'!$B$4:$V$4</c:f>
              <c:numCache>
                <c:formatCode>General</c:formatCode>
                <c:ptCount val="21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  <c:pt idx="13">
                  <c:v>44287</c:v>
                </c:pt>
                <c:pt idx="14">
                  <c:v>44317</c:v>
                </c:pt>
                <c:pt idx="15">
                  <c:v>44348</c:v>
                </c:pt>
                <c:pt idx="16">
                  <c:v>44378</c:v>
                </c:pt>
                <c:pt idx="17">
                  <c:v>44409</c:v>
                </c:pt>
                <c:pt idx="18">
                  <c:v>44440</c:v>
                </c:pt>
                <c:pt idx="19">
                  <c:v>44470</c:v>
                </c:pt>
                <c:pt idx="20">
                  <c:v>44501</c:v>
                </c:pt>
              </c:numCache>
            </c:numRef>
          </c:cat>
          <c:val>
            <c:numRef>
              <c:f>'[1]Graphique 3'!$B$17:$V$17</c:f>
              <c:numCache>
                <c:formatCode>General</c:formatCode>
                <c:ptCount val="21"/>
                <c:pt idx="0">
                  <c:v>27.192982456140349</c:v>
                </c:pt>
                <c:pt idx="1">
                  <c:v>22.49443207126949</c:v>
                </c:pt>
                <c:pt idx="2">
                  <c:v>13.665943600867678</c:v>
                </c:pt>
                <c:pt idx="3">
                  <c:v>6.6452304394426571</c:v>
                </c:pt>
                <c:pt idx="4">
                  <c:v>4.4529262086514008</c:v>
                </c:pt>
                <c:pt idx="5">
                  <c:v>3.7940379403794031</c:v>
                </c:pt>
                <c:pt idx="6">
                  <c:v>2.5862068965517242</c:v>
                </c:pt>
                <c:pt idx="7">
                  <c:v>3.0837004405286348</c:v>
                </c:pt>
                <c:pt idx="8">
                  <c:v>6.7581837381203806</c:v>
                </c:pt>
                <c:pt idx="9">
                  <c:v>6.0000000000000009</c:v>
                </c:pt>
                <c:pt idx="10">
                  <c:v>4.8728813559322033</c:v>
                </c:pt>
                <c:pt idx="11">
                  <c:v>5.5432372505543244</c:v>
                </c:pt>
                <c:pt idx="12">
                  <c:v>5.7754010695187175</c:v>
                </c:pt>
                <c:pt idx="13">
                  <c:v>7.1902654867256643</c:v>
                </c:pt>
                <c:pt idx="14">
                  <c:v>4.1065482796892354</c:v>
                </c:pt>
                <c:pt idx="15">
                  <c:v>2.0474137931034484</c:v>
                </c:pt>
                <c:pt idx="16">
                  <c:v>1.7326732673267324</c:v>
                </c:pt>
                <c:pt idx="17">
                  <c:v>1.4784946236559138</c:v>
                </c:pt>
                <c:pt idx="18">
                  <c:v>1.1917659804983749</c:v>
                </c:pt>
                <c:pt idx="19">
                  <c:v>0.99447513812154675</c:v>
                </c:pt>
                <c:pt idx="20">
                  <c:v>0.96359743040685231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AE-4197-9E70-1B009F173E57}"/>
            </c:ext>
          </c:extLst>
        </c:ser>
        <c:ser>
          <c:idx val="4"/>
          <c:order val="3"/>
          <c:tx>
            <c:strRef>
              <c:f>'[1]Graphique 3'!$A$18</c:f>
              <c:strCache>
                <c:ptCount val="1"/>
                <c:pt idx="0">
                  <c:v>Arrêt maladie</c:v>
                </c:pt>
              </c:strCache>
            </c:strRef>
          </c:tx>
          <c:spPr>
            <a:solidFill>
              <a:schemeClr val="tx1"/>
            </a:solidFill>
            <a:ln w="25400">
              <a:noFill/>
            </a:ln>
            <a:effectLst/>
          </c:spPr>
          <c:cat>
            <c:numRef>
              <c:f>'[1]Graphique 3'!$B$4:$V$4</c:f>
              <c:numCache>
                <c:formatCode>General</c:formatCode>
                <c:ptCount val="21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  <c:pt idx="13">
                  <c:v>44287</c:v>
                </c:pt>
                <c:pt idx="14">
                  <c:v>44317</c:v>
                </c:pt>
                <c:pt idx="15">
                  <c:v>44348</c:v>
                </c:pt>
                <c:pt idx="16">
                  <c:v>44378</c:v>
                </c:pt>
                <c:pt idx="17">
                  <c:v>44409</c:v>
                </c:pt>
                <c:pt idx="18">
                  <c:v>44440</c:v>
                </c:pt>
                <c:pt idx="19">
                  <c:v>44470</c:v>
                </c:pt>
                <c:pt idx="20">
                  <c:v>44501</c:v>
                </c:pt>
              </c:numCache>
            </c:numRef>
          </c:cat>
          <c:val>
            <c:numRef>
              <c:f>'[1]Graphique 3'!$B$18:$V$18</c:f>
              <c:numCache>
                <c:formatCode>General</c:formatCode>
                <c:ptCount val="21"/>
                <c:pt idx="0">
                  <c:v>14.802631578947368</c:v>
                </c:pt>
                <c:pt idx="1">
                  <c:v>12.026726057906458</c:v>
                </c:pt>
                <c:pt idx="2">
                  <c:v>7.483731019522776</c:v>
                </c:pt>
                <c:pt idx="3">
                  <c:v>6.6452304394426571</c:v>
                </c:pt>
                <c:pt idx="4">
                  <c:v>7.2519083969465656</c:v>
                </c:pt>
                <c:pt idx="5">
                  <c:v>7.4525745257452565</c:v>
                </c:pt>
                <c:pt idx="6">
                  <c:v>7.8663793103448274</c:v>
                </c:pt>
                <c:pt idx="7">
                  <c:v>8.3700440528634381</c:v>
                </c:pt>
                <c:pt idx="8">
                  <c:v>6.9693769799366425</c:v>
                </c:pt>
                <c:pt idx="9">
                  <c:v>7.0000000000000009</c:v>
                </c:pt>
                <c:pt idx="10">
                  <c:v>7.2033898305084767</c:v>
                </c:pt>
                <c:pt idx="11">
                  <c:v>7.3170731707317085</c:v>
                </c:pt>
                <c:pt idx="12">
                  <c:v>7.5935828877005358</c:v>
                </c:pt>
                <c:pt idx="13">
                  <c:v>7.3008849557522133</c:v>
                </c:pt>
                <c:pt idx="14">
                  <c:v>7.3251942286348521</c:v>
                </c:pt>
                <c:pt idx="15">
                  <c:v>7.4353448275862073</c:v>
                </c:pt>
                <c:pt idx="16">
                  <c:v>7.6732673267326721</c:v>
                </c:pt>
                <c:pt idx="17">
                  <c:v>7.661290322580645</c:v>
                </c:pt>
                <c:pt idx="18">
                  <c:v>7.9089924160346712</c:v>
                </c:pt>
                <c:pt idx="19">
                  <c:v>7.955801104972374</c:v>
                </c:pt>
                <c:pt idx="20">
                  <c:v>8.1370449678800885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AE-4197-9E70-1B009F173E57}"/>
            </c:ext>
          </c:extLst>
        </c:ser>
        <c:ser>
          <c:idx val="5"/>
          <c:order val="4"/>
          <c:tx>
            <c:strRef>
              <c:f>'[1]Graphique 3'!$A$19</c:f>
              <c:strCache>
                <c:ptCount val="1"/>
                <c:pt idx="0">
                  <c:v>Exercice du droit de retrait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'[1]Graphique 3'!$B$4:$V$4</c:f>
              <c:numCache>
                <c:formatCode>General</c:formatCode>
                <c:ptCount val="21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  <c:pt idx="13">
                  <c:v>44287</c:v>
                </c:pt>
                <c:pt idx="14">
                  <c:v>44317</c:v>
                </c:pt>
                <c:pt idx="15">
                  <c:v>44348</c:v>
                </c:pt>
                <c:pt idx="16">
                  <c:v>44378</c:v>
                </c:pt>
                <c:pt idx="17">
                  <c:v>44409</c:v>
                </c:pt>
                <c:pt idx="18">
                  <c:v>44440</c:v>
                </c:pt>
                <c:pt idx="19">
                  <c:v>44470</c:v>
                </c:pt>
                <c:pt idx="20">
                  <c:v>44501</c:v>
                </c:pt>
              </c:numCache>
            </c:numRef>
          </c:cat>
          <c:val>
            <c:numRef>
              <c:f>'[1]Graphique 3'!$B$19:$V$19</c:f>
              <c:numCache>
                <c:formatCode>General</c:formatCode>
                <c:ptCount val="21"/>
                <c:pt idx="0">
                  <c:v>0.43859649122807015</c:v>
                </c:pt>
                <c:pt idx="1">
                  <c:v>0.33407572383073497</c:v>
                </c:pt>
                <c:pt idx="2">
                  <c:v>0.21691973969631237</c:v>
                </c:pt>
                <c:pt idx="3">
                  <c:v>0.21436227224008572</c:v>
                </c:pt>
                <c:pt idx="4">
                  <c:v>0.2544529262086514</c:v>
                </c:pt>
                <c:pt idx="5">
                  <c:v>0.27100271002710025</c:v>
                </c:pt>
                <c:pt idx="6">
                  <c:v>0.10775862068965518</c:v>
                </c:pt>
                <c:pt idx="7">
                  <c:v>0.11013215859030839</c:v>
                </c:pt>
                <c:pt idx="8">
                  <c:v>0.10559662090813095</c:v>
                </c:pt>
                <c:pt idx="9">
                  <c:v>0.12500000000000003</c:v>
                </c:pt>
                <c:pt idx="10">
                  <c:v>0.10593220338983052</c:v>
                </c:pt>
                <c:pt idx="11">
                  <c:v>0.11086474501108649</c:v>
                </c:pt>
                <c:pt idx="12">
                  <c:v>0.10695187165775402</c:v>
                </c:pt>
                <c:pt idx="13">
                  <c:v>0.11061946902654868</c:v>
                </c:pt>
                <c:pt idx="14">
                  <c:v>0.11098779134295229</c:v>
                </c:pt>
                <c:pt idx="15">
                  <c:v>0.10775862068965518</c:v>
                </c:pt>
                <c:pt idx="16">
                  <c:v>0.24752475247524749</c:v>
                </c:pt>
                <c:pt idx="17">
                  <c:v>0.26881720430107525</c:v>
                </c:pt>
                <c:pt idx="18">
                  <c:v>0.10834236186348864</c:v>
                </c:pt>
                <c:pt idx="19">
                  <c:v>0.11049723756906077</c:v>
                </c:pt>
                <c:pt idx="20">
                  <c:v>0.10706638115631695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AE-4197-9E70-1B009F173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6651944"/>
        <c:axId val="656652272"/>
      </c:areaChart>
      <c:catAx>
        <c:axId val="656651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56652272"/>
        <c:crosses val="autoZero"/>
        <c:auto val="1"/>
        <c:lblAlgn val="ctr"/>
        <c:lblOffset val="100"/>
        <c:noMultiLvlLbl val="1"/>
      </c:catAx>
      <c:valAx>
        <c:axId val="65665227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566519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7008447547522094"/>
          <c:w val="0.99541938095060478"/>
          <c:h val="0.129915524524779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552449</xdr:colOff>
      <xdr:row>26</xdr:row>
      <xdr:rowOff>19048</xdr:rowOff>
    </xdr:from>
    <xdr:to>
      <xdr:col>12</xdr:col>
      <xdr:colOff>142875</xdr:colOff>
      <xdr:row>56</xdr:row>
      <xdr:rowOff>95250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371474</xdr:colOff>
      <xdr:row>26</xdr:row>
      <xdr:rowOff>133350</xdr:rowOff>
    </xdr:from>
    <xdr:to>
      <xdr:col>15</xdr:col>
      <xdr:colOff>209550</xdr:colOff>
      <xdr:row>45</xdr:row>
      <xdr:rowOff>76200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0.03414</cdr:x>
      <cdr:y>0.78571</cdr:y>
    </cdr:from>
    <cdr:to>
      <cdr:x>0.1707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28601" y="343852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0.03983</cdr:x>
      <cdr:y>0.89554</cdr:y>
    </cdr:from>
    <cdr:to>
      <cdr:x>0.09246</cdr:x>
      <cdr:y>0.97545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266701" y="3821432"/>
          <a:ext cx="352425" cy="3409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0.02134</cdr:x>
      <cdr:y>0.94196</cdr:y>
    </cdr:from>
    <cdr:to>
      <cdr:x>0.15789</cdr:x>
      <cdr:y>1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142876" y="4019551"/>
          <a:ext cx="9144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100"/>
            <a:t>Source : Dares, enquête Acemo Covid, décembre 2021.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2624978</xdr:colOff>
      <xdr:row>22</xdr:row>
      <xdr:rowOff>121585</xdr:rowOff>
    </xdr:from>
    <xdr:to>
      <xdr:col>7</xdr:col>
      <xdr:colOff>193302</xdr:colOff>
      <xdr:row>44</xdr:row>
      <xdr:rowOff>110378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11</xdr:col>
      <xdr:colOff>742950</xdr:colOff>
      <xdr:row>26</xdr:row>
      <xdr:rowOff>152400</xdr:rowOff>
    </xdr:to>
    <xdr:pic>
      <xdr:nvPicPr>
        <xdr:cNvPr id="2" name="Image 1"/>
        <xdr:cNvPicPr/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762000" y="381000"/>
          <a:ext cx="8362950" cy="472440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2</xdr:row>
      <xdr:rowOff>0</xdr:rowOff>
    </xdr:from>
    <xdr:to>
      <xdr:col>13</xdr:col>
      <xdr:colOff>200024</xdr:colOff>
      <xdr:row>23</xdr:row>
      <xdr:rowOff>57150</xdr:rowOff>
    </xdr:to>
    <xdr:pic>
      <xdr:nvPicPr>
        <xdr:cNvPr id="2" name="Image 1"/>
        <xdr:cNvPicPr/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761999" y="381000"/>
          <a:ext cx="9344025" cy="405765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mael.ramajo/Downloads/Dares_graphiques_synthese_acemocovid_d&#233;cembre_2021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ez-moi"/>
      <sheetName val="Graphique 1"/>
      <sheetName val="Graphique 2"/>
      <sheetName val="Graphique 3"/>
      <sheetName val="Graphique 4"/>
      <sheetName val="Graphique 5"/>
      <sheetName val="Graphique 6"/>
      <sheetName val="Graphique 7"/>
      <sheetName val="Graphique A"/>
      <sheetName val="Graphique B"/>
      <sheetName val="Graphique C"/>
      <sheetName val="Graphique D"/>
      <sheetName val="Graphique E"/>
      <sheetName val="Tab1"/>
      <sheetName val="Tab2"/>
      <sheetName val="Tab3"/>
      <sheetName val="Graphique G"/>
      <sheetName val="Graphique  H"/>
    </sheetNames>
    <sheetDataSet>
      <sheetData sheetId="0"/>
      <sheetData sheetId="1"/>
      <sheetData sheetId="2"/>
      <sheetData sheetId="3">
        <row r="4">
          <cell r="B4">
            <v>43891</v>
          </cell>
          <cell r="C4">
            <v>43922</v>
          </cell>
          <cell r="D4">
            <v>43952</v>
          </cell>
          <cell r="E4">
            <v>43983</v>
          </cell>
          <cell r="F4">
            <v>44013</v>
          </cell>
          <cell r="G4">
            <v>44044</v>
          </cell>
          <cell r="H4">
            <v>44075</v>
          </cell>
          <cell r="I4">
            <v>44105</v>
          </cell>
          <cell r="J4">
            <v>44136</v>
          </cell>
          <cell r="K4">
            <v>44166</v>
          </cell>
          <cell r="L4">
            <v>44197</v>
          </cell>
          <cell r="M4">
            <v>44228</v>
          </cell>
          <cell r="N4">
            <v>44256</v>
          </cell>
          <cell r="O4">
            <v>44287</v>
          </cell>
          <cell r="P4">
            <v>44317</v>
          </cell>
          <cell r="Q4">
            <v>44348</v>
          </cell>
          <cell r="R4">
            <v>44378</v>
          </cell>
          <cell r="S4">
            <v>44409</v>
          </cell>
          <cell r="T4">
            <v>44440</v>
          </cell>
          <cell r="U4">
            <v>44470</v>
          </cell>
          <cell r="V4">
            <v>44501</v>
          </cell>
        </row>
        <row r="15">
          <cell r="A15" t="str">
            <v>Travail sur site ou sur chantiers</v>
          </cell>
          <cell r="B15">
            <v>29.824561403508778</v>
          </cell>
          <cell r="C15">
            <v>37.41648106904232</v>
          </cell>
          <cell r="D15">
            <v>54.338394793926248</v>
          </cell>
          <cell r="E15">
            <v>69.453376205787777</v>
          </cell>
          <cell r="F15">
            <v>74.681933842239189</v>
          </cell>
          <cell r="G15">
            <v>75.06775067750678</v>
          </cell>
          <cell r="H15">
            <v>76.293103448275858</v>
          </cell>
          <cell r="I15">
            <v>71.916299559471383</v>
          </cell>
          <cell r="J15">
            <v>62.829989440337918</v>
          </cell>
          <cell r="K15">
            <v>64.625000000000014</v>
          </cell>
          <cell r="L15">
            <v>65.360169491525426</v>
          </cell>
          <cell r="M15">
            <v>64.079822616407995</v>
          </cell>
          <cell r="N15">
            <v>62.780748663101612</v>
          </cell>
          <cell r="O15">
            <v>61.061946902654874</v>
          </cell>
          <cell r="P15">
            <v>65.704772475027767</v>
          </cell>
          <cell r="Q15">
            <v>70.90517241379311</v>
          </cell>
          <cell r="R15">
            <v>72.896039603960389</v>
          </cell>
          <cell r="S15">
            <v>73.655913978494624</v>
          </cell>
          <cell r="T15">
            <v>75.297941495124604</v>
          </cell>
          <cell r="U15">
            <v>75.690607734806633</v>
          </cell>
          <cell r="V15">
            <v>75.374732334047124</v>
          </cell>
        </row>
        <row r="16">
          <cell r="A16" t="str">
            <v>Télétravail ou travail à distance</v>
          </cell>
          <cell r="B16">
            <v>27.741228070175438</v>
          </cell>
          <cell r="C16">
            <v>27.728285077951004</v>
          </cell>
          <cell r="D16">
            <v>24.295010845986983</v>
          </cell>
          <cell r="E16">
            <v>17.041800643086816</v>
          </cell>
          <cell r="F16">
            <v>13.3587786259542</v>
          </cell>
          <cell r="G16">
            <v>13.414634146341461</v>
          </cell>
          <cell r="H16">
            <v>13.146551724137931</v>
          </cell>
          <cell r="I16">
            <v>16.519823788546258</v>
          </cell>
          <cell r="J16">
            <v>23.336853220696941</v>
          </cell>
          <cell r="K16">
            <v>22.250000000000004</v>
          </cell>
          <cell r="L16">
            <v>22.457627118644069</v>
          </cell>
          <cell r="M16">
            <v>22.949002217294904</v>
          </cell>
          <cell r="N16">
            <v>23.743315508021393</v>
          </cell>
          <cell r="O16">
            <v>24.33628318584071</v>
          </cell>
          <cell r="P16">
            <v>22.75249722530522</v>
          </cell>
          <cell r="Q16">
            <v>19.504310344827584</v>
          </cell>
          <cell r="R16">
            <v>17.450495049504944</v>
          </cell>
          <cell r="S16">
            <v>16.93548387096774</v>
          </cell>
          <cell r="T16">
            <v>15.492957746478876</v>
          </cell>
          <cell r="U16">
            <v>15.248618784530386</v>
          </cell>
          <cell r="V16">
            <v>15.417558886509637</v>
          </cell>
        </row>
        <row r="17">
          <cell r="A17" t="str">
            <v>Chômage partiel complet</v>
          </cell>
          <cell r="B17">
            <v>27.192982456140349</v>
          </cell>
          <cell r="C17">
            <v>22.49443207126949</v>
          </cell>
          <cell r="D17">
            <v>13.665943600867678</v>
          </cell>
          <cell r="E17">
            <v>6.6452304394426571</v>
          </cell>
          <cell r="F17">
            <v>4.4529262086514008</v>
          </cell>
          <cell r="G17">
            <v>3.7940379403794031</v>
          </cell>
          <cell r="H17">
            <v>2.5862068965517242</v>
          </cell>
          <cell r="I17">
            <v>3.0837004405286348</v>
          </cell>
          <cell r="J17">
            <v>6.7581837381203806</v>
          </cell>
          <cell r="K17">
            <v>6.0000000000000009</v>
          </cell>
          <cell r="L17">
            <v>4.8728813559322033</v>
          </cell>
          <cell r="M17">
            <v>5.5432372505543244</v>
          </cell>
          <cell r="N17">
            <v>5.7754010695187175</v>
          </cell>
          <cell r="O17">
            <v>7.1902654867256643</v>
          </cell>
          <cell r="P17">
            <v>4.1065482796892354</v>
          </cell>
          <cell r="Q17">
            <v>2.0474137931034484</v>
          </cell>
          <cell r="R17">
            <v>1.7326732673267324</v>
          </cell>
          <cell r="S17">
            <v>1.4784946236559138</v>
          </cell>
          <cell r="T17">
            <v>1.1917659804983749</v>
          </cell>
          <cell r="U17">
            <v>0.99447513812154675</v>
          </cell>
          <cell r="V17">
            <v>0.96359743040685231</v>
          </cell>
        </row>
        <row r="18">
          <cell r="A18" t="str">
            <v>Arrêt maladie</v>
          </cell>
          <cell r="B18">
            <v>14.802631578947368</v>
          </cell>
          <cell r="C18">
            <v>12.026726057906458</v>
          </cell>
          <cell r="D18">
            <v>7.483731019522776</v>
          </cell>
          <cell r="E18">
            <v>6.6452304394426571</v>
          </cell>
          <cell r="F18">
            <v>7.2519083969465656</v>
          </cell>
          <cell r="G18">
            <v>7.4525745257452565</v>
          </cell>
          <cell r="H18">
            <v>7.8663793103448274</v>
          </cell>
          <cell r="I18">
            <v>8.3700440528634381</v>
          </cell>
          <cell r="J18">
            <v>6.9693769799366425</v>
          </cell>
          <cell r="K18">
            <v>7.0000000000000009</v>
          </cell>
          <cell r="L18">
            <v>7.2033898305084767</v>
          </cell>
          <cell r="M18">
            <v>7.3170731707317085</v>
          </cell>
          <cell r="N18">
            <v>7.5935828877005358</v>
          </cell>
          <cell r="O18">
            <v>7.3008849557522133</v>
          </cell>
          <cell r="P18">
            <v>7.3251942286348521</v>
          </cell>
          <cell r="Q18">
            <v>7.4353448275862073</v>
          </cell>
          <cell r="R18">
            <v>7.6732673267326721</v>
          </cell>
          <cell r="S18">
            <v>7.661290322580645</v>
          </cell>
          <cell r="T18">
            <v>7.9089924160346712</v>
          </cell>
          <cell r="U18">
            <v>7.955801104972374</v>
          </cell>
          <cell r="V18">
            <v>8.1370449678800885</v>
          </cell>
        </row>
        <row r="19">
          <cell r="A19" t="str">
            <v>Exercice du droit de retrait</v>
          </cell>
          <cell r="B19">
            <v>0.43859649122807015</v>
          </cell>
          <cell r="C19">
            <v>0.33407572383073497</v>
          </cell>
          <cell r="D19">
            <v>0.21691973969631237</v>
          </cell>
          <cell r="E19">
            <v>0.21436227224008572</v>
          </cell>
          <cell r="F19">
            <v>0.2544529262086514</v>
          </cell>
          <cell r="G19">
            <v>0.27100271002710025</v>
          </cell>
          <cell r="H19">
            <v>0.10775862068965518</v>
          </cell>
          <cell r="I19">
            <v>0.11013215859030839</v>
          </cell>
          <cell r="J19">
            <v>0.10559662090813095</v>
          </cell>
          <cell r="K19">
            <v>0.12500000000000003</v>
          </cell>
          <cell r="L19">
            <v>0.10593220338983052</v>
          </cell>
          <cell r="M19">
            <v>0.11086474501108649</v>
          </cell>
          <cell r="N19">
            <v>0.10695187165775402</v>
          </cell>
          <cell r="O19">
            <v>0.11061946902654868</v>
          </cell>
          <cell r="P19">
            <v>0.11098779134295229</v>
          </cell>
          <cell r="Q19">
            <v>0.10775862068965518</v>
          </cell>
          <cell r="R19">
            <v>0.24752475247524749</v>
          </cell>
          <cell r="S19">
            <v>0.26881720430107525</v>
          </cell>
          <cell r="T19">
            <v>0.10834236186348864</v>
          </cell>
          <cell r="U19">
            <v>0.11049723756906077</v>
          </cell>
          <cell r="V19">
            <v>0.10706638115631695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tabSelected="1" workbookViewId="0">
      <selection activeCell="P20" sqref="P20"/>
    </sheetView>
  </sheetViews>
  <sheetFormatPr baseColWidth="10" defaultRowHeight="15" x14ac:dyDescent="0.25"/>
  <cols>
    <col min="5" max="5" width="11.42578125" style="1"/>
    <col min="7" max="7" width="11.42578125" style="1"/>
    <col min="9" max="9" width="11.42578125" style="1"/>
    <col min="11" max="11" width="11.42578125" style="1"/>
    <col min="13" max="13" width="11.42578125" style="1"/>
    <col min="15" max="16" width="11.42578125" style="1"/>
  </cols>
  <sheetData>
    <row r="1" spans="1:21" ht="15.75" thickBot="1" x14ac:dyDescent="0.3">
      <c r="A1" s="10"/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1"/>
    </row>
    <row r="2" spans="1:21" ht="30" customHeight="1" thickBot="1" x14ac:dyDescent="0.3">
      <c r="A2" s="7"/>
      <c r="B2" s="5"/>
      <c r="C2" s="105" t="s">
        <v>0</v>
      </c>
      <c r="D2" s="105"/>
      <c r="E2" s="105" t="s">
        <v>1</v>
      </c>
      <c r="F2" s="105"/>
      <c r="G2" s="105" t="s">
        <v>2</v>
      </c>
      <c r="H2" s="105"/>
      <c r="I2" s="105" t="s">
        <v>3</v>
      </c>
      <c r="J2" s="105"/>
      <c r="K2" s="105" t="s">
        <v>4</v>
      </c>
      <c r="L2" s="105"/>
      <c r="M2" s="105" t="s">
        <v>5</v>
      </c>
      <c r="N2" s="105"/>
      <c r="O2" s="104" t="s">
        <v>6</v>
      </c>
      <c r="P2" s="104"/>
      <c r="Q2" s="3"/>
      <c r="R2" s="1"/>
      <c r="T2" s="105"/>
      <c r="U2" s="105"/>
    </row>
    <row r="3" spans="1:21" s="1" customFormat="1" ht="15.75" thickBot="1" x14ac:dyDescent="0.3">
      <c r="A3" s="21"/>
      <c r="B3" s="21"/>
      <c r="C3" s="22">
        <v>2019</v>
      </c>
      <c r="D3" s="22">
        <v>2021</v>
      </c>
      <c r="E3" s="22">
        <v>2019</v>
      </c>
      <c r="F3" s="22">
        <v>2021</v>
      </c>
      <c r="G3" s="22">
        <v>2019</v>
      </c>
      <c r="H3" s="22">
        <v>2021</v>
      </c>
      <c r="I3" s="22">
        <v>2019</v>
      </c>
      <c r="J3" s="22">
        <v>2021</v>
      </c>
      <c r="K3" s="22">
        <v>2019</v>
      </c>
      <c r="L3" s="22">
        <v>2021</v>
      </c>
      <c r="M3" s="22">
        <v>2019</v>
      </c>
      <c r="N3" s="22">
        <v>2021</v>
      </c>
      <c r="O3" s="22">
        <v>2019</v>
      </c>
      <c r="P3" s="22">
        <v>2021</v>
      </c>
      <c r="Q3" s="3"/>
      <c r="S3" s="23"/>
    </row>
    <row r="4" spans="1:21" ht="26.25" customHeight="1" thickBot="1" x14ac:dyDescent="0.3">
      <c r="A4" s="101" t="s">
        <v>12</v>
      </c>
      <c r="B4" s="101"/>
      <c r="C4" s="8">
        <v>0.14000000000000001</v>
      </c>
      <c r="D4" s="8">
        <v>0.5585</v>
      </c>
      <c r="E4" s="19">
        <v>4.2999999999999997E-2</v>
      </c>
      <c r="F4" s="8">
        <v>0.34570000000000001</v>
      </c>
      <c r="G4" s="19">
        <v>2.5000000000000001E-2</v>
      </c>
      <c r="H4" s="8">
        <v>0.20519999999999999</v>
      </c>
      <c r="I4" s="19">
        <v>5.0000000000000001E-3</v>
      </c>
      <c r="J4" s="8">
        <v>5.1700000000000003E-2</v>
      </c>
      <c r="K4" s="19">
        <v>2E-3</v>
      </c>
      <c r="L4" s="8">
        <v>2.8299999999999999E-2</v>
      </c>
      <c r="M4" s="19">
        <v>1E-3</v>
      </c>
      <c r="N4" s="8">
        <v>2.1999999999999999E-2</v>
      </c>
      <c r="O4" s="9">
        <v>4.3999999999999997E-2</v>
      </c>
      <c r="P4" s="12">
        <v>0.2651</v>
      </c>
      <c r="Q4" s="9"/>
      <c r="R4" s="1"/>
    </row>
    <row r="5" spans="1:21" ht="15.75" thickBot="1" x14ac:dyDescent="0.3">
      <c r="A5" s="101" t="s">
        <v>7</v>
      </c>
      <c r="B5" s="101"/>
      <c r="C5" s="8">
        <v>0.28100000000000003</v>
      </c>
      <c r="D5" s="8">
        <v>0.64890000000000003</v>
      </c>
      <c r="E5" s="19">
        <v>0.09</v>
      </c>
      <c r="F5" s="8">
        <v>0.40570000000000001</v>
      </c>
      <c r="G5" s="19">
        <v>3.7999999999999999E-2</v>
      </c>
      <c r="H5" s="8">
        <v>0.2298</v>
      </c>
      <c r="I5" s="19">
        <v>1.2999999999999999E-2</v>
      </c>
      <c r="J5" s="8">
        <v>6.1199999999999997E-2</v>
      </c>
      <c r="K5" s="19">
        <v>4.0000000000000001E-3</v>
      </c>
      <c r="L5" s="8">
        <v>3.44E-2</v>
      </c>
      <c r="M5" s="19">
        <v>1E-3</v>
      </c>
      <c r="N5" s="8">
        <v>2.6599999999999999E-2</v>
      </c>
      <c r="O5" s="9">
        <v>8.6999999999999994E-2</v>
      </c>
      <c r="P5" s="12">
        <v>0.30880000000000002</v>
      </c>
      <c r="Q5" s="9"/>
      <c r="R5" s="1"/>
    </row>
    <row r="6" spans="1:21" x14ac:dyDescent="0.25">
      <c r="A6" s="101" t="s">
        <v>8</v>
      </c>
      <c r="B6" s="101"/>
      <c r="C6" s="8">
        <f>C5-C4</f>
        <v>0.14100000000000001</v>
      </c>
      <c r="D6" s="8">
        <f>D5-D4</f>
        <v>9.0400000000000036E-2</v>
      </c>
      <c r="E6" s="8">
        <f t="shared" ref="E6" si="0">E5-E4</f>
        <v>4.7E-2</v>
      </c>
      <c r="F6" s="8">
        <f t="shared" ref="F6:P6" si="1">F5-F4</f>
        <v>0.06</v>
      </c>
      <c r="G6" s="8">
        <f t="shared" si="1"/>
        <v>1.2999999999999998E-2</v>
      </c>
      <c r="H6" s="8">
        <f t="shared" si="1"/>
        <v>2.4600000000000011E-2</v>
      </c>
      <c r="I6" s="8">
        <f t="shared" si="1"/>
        <v>8.0000000000000002E-3</v>
      </c>
      <c r="J6" s="8">
        <f t="shared" si="1"/>
        <v>9.4999999999999946E-3</v>
      </c>
      <c r="K6" s="8">
        <f t="shared" si="1"/>
        <v>2E-3</v>
      </c>
      <c r="L6" s="8">
        <f t="shared" si="1"/>
        <v>6.1000000000000013E-3</v>
      </c>
      <c r="M6" s="8">
        <f t="shared" si="1"/>
        <v>0</v>
      </c>
      <c r="N6" s="8">
        <f t="shared" si="1"/>
        <v>4.5999999999999999E-3</v>
      </c>
      <c r="O6" s="8">
        <f t="shared" si="1"/>
        <v>4.2999999999999997E-2</v>
      </c>
      <c r="P6" s="8">
        <f t="shared" si="1"/>
        <v>4.3700000000000017E-2</v>
      </c>
      <c r="Q6" s="8"/>
      <c r="R6" s="1"/>
    </row>
    <row r="7" spans="1:21" x14ac:dyDescent="0.25">
      <c r="A7" s="1"/>
      <c r="B7" s="1"/>
      <c r="C7" s="1"/>
      <c r="D7" s="1"/>
      <c r="F7" s="1"/>
      <c r="H7" s="2"/>
      <c r="I7" s="2"/>
      <c r="J7" s="2"/>
      <c r="K7" s="2"/>
      <c r="L7" s="2"/>
      <c r="M7" s="2"/>
      <c r="N7" s="2"/>
      <c r="O7" s="2"/>
      <c r="P7" s="2"/>
      <c r="Q7" s="1"/>
    </row>
    <row r="8" spans="1:21" x14ac:dyDescent="0.25">
      <c r="A8" s="6" t="s">
        <v>9</v>
      </c>
      <c r="B8" s="4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21" x14ac:dyDescent="0.25">
      <c r="A9" s="6" t="s">
        <v>11</v>
      </c>
      <c r="B9" s="1"/>
      <c r="C9" s="1"/>
      <c r="D9" s="1"/>
      <c r="F9" s="1"/>
      <c r="H9" s="1"/>
      <c r="J9" s="1"/>
      <c r="L9" s="1"/>
      <c r="N9" s="1"/>
      <c r="Q9" s="1"/>
    </row>
    <row r="10" spans="1:21" x14ac:dyDescent="0.25">
      <c r="A10" s="6" t="s">
        <v>10</v>
      </c>
      <c r="B10" s="4"/>
      <c r="C10" s="2"/>
      <c r="D10" s="2"/>
      <c r="E10" s="2"/>
      <c r="F10" s="2"/>
      <c r="G10" s="2"/>
      <c r="H10" s="1"/>
      <c r="J10" s="1"/>
      <c r="L10" s="1"/>
      <c r="N10" s="1"/>
      <c r="Q10" s="1"/>
    </row>
    <row r="11" spans="1:21" x14ac:dyDescent="0.25">
      <c r="A11" s="1"/>
      <c r="B11" s="1"/>
      <c r="C11" s="1"/>
      <c r="D11" s="1"/>
      <c r="F11" s="1"/>
      <c r="H11" s="1"/>
      <c r="J11" s="1"/>
      <c r="L11" s="1"/>
      <c r="N11" s="1"/>
      <c r="Q11" s="1"/>
    </row>
    <row r="12" spans="1:21" x14ac:dyDescent="0.25">
      <c r="A12" s="1"/>
      <c r="B12" s="1"/>
      <c r="C12" s="1"/>
      <c r="D12" s="1"/>
      <c r="F12" s="1"/>
      <c r="H12" s="1"/>
      <c r="J12" s="1"/>
      <c r="L12" s="1"/>
      <c r="N12" s="1"/>
      <c r="Q12" s="1"/>
    </row>
    <row r="13" spans="1:21" ht="15.75" thickBot="1" x14ac:dyDescent="0.3">
      <c r="A13" s="10"/>
      <c r="B13" s="4"/>
      <c r="C13" s="13"/>
      <c r="D13" s="13"/>
      <c r="E13" s="13"/>
      <c r="F13" s="13"/>
      <c r="G13" s="13"/>
      <c r="H13" s="13"/>
      <c r="I13" s="13"/>
      <c r="J13" s="13"/>
      <c r="K13" s="14" t="s">
        <v>13</v>
      </c>
      <c r="L13" s="13"/>
      <c r="M13" s="13"/>
      <c r="N13" s="13"/>
      <c r="O13" s="13"/>
      <c r="P13" s="13"/>
    </row>
    <row r="14" spans="1:21" ht="39.75" thickBot="1" x14ac:dyDescent="0.3">
      <c r="A14" s="7"/>
      <c r="B14" s="5"/>
      <c r="C14" s="15" t="s">
        <v>0</v>
      </c>
      <c r="D14" s="16" t="s">
        <v>1</v>
      </c>
      <c r="E14" s="16" t="s">
        <v>2</v>
      </c>
      <c r="F14" s="16" t="s">
        <v>3</v>
      </c>
      <c r="G14" s="16" t="s">
        <v>4</v>
      </c>
      <c r="H14" s="16" t="s">
        <v>5</v>
      </c>
      <c r="I14" s="17" t="s">
        <v>6</v>
      </c>
      <c r="J14" s="15" t="s">
        <v>14</v>
      </c>
      <c r="K14" s="18" t="s">
        <v>15</v>
      </c>
      <c r="M14" s="16"/>
      <c r="O14" s="17"/>
    </row>
    <row r="15" spans="1:21" ht="15" customHeight="1" x14ac:dyDescent="0.25">
      <c r="A15" s="102" t="s">
        <v>16</v>
      </c>
      <c r="B15" s="102"/>
      <c r="C15" s="8">
        <v>0.14000000000000001</v>
      </c>
      <c r="D15" s="19">
        <v>4.2999999999999997E-2</v>
      </c>
      <c r="E15" s="19">
        <v>2.5000000000000001E-2</v>
      </c>
      <c r="F15" s="19">
        <v>5.0000000000000001E-3</v>
      </c>
      <c r="G15" s="19">
        <v>2E-3</v>
      </c>
      <c r="H15" s="19">
        <v>1E-3</v>
      </c>
      <c r="I15" s="9">
        <v>4.3999999999999997E-2</v>
      </c>
      <c r="J15" s="20">
        <v>4.5999999999999999E-2</v>
      </c>
      <c r="K15" s="20">
        <v>4.1000000000000002E-2</v>
      </c>
      <c r="M15" s="19"/>
      <c r="O15" s="9"/>
    </row>
    <row r="16" spans="1:21" ht="15" customHeight="1" x14ac:dyDescent="0.25">
      <c r="A16" s="103"/>
      <c r="B16" s="103"/>
      <c r="C16" s="8">
        <v>0.28100000000000003</v>
      </c>
      <c r="D16" s="19">
        <v>0.09</v>
      </c>
      <c r="E16" s="19">
        <v>3.7999999999999999E-2</v>
      </c>
      <c r="F16" s="19">
        <v>1.2999999999999999E-2</v>
      </c>
      <c r="G16" s="19">
        <v>4.0000000000000001E-3</v>
      </c>
      <c r="H16" s="19">
        <v>1E-3</v>
      </c>
      <c r="I16" s="9">
        <v>8.6999999999999994E-2</v>
      </c>
      <c r="J16" s="20">
        <v>9.8000000000000004E-2</v>
      </c>
      <c r="K16" s="20">
        <v>7.4999999999999997E-2</v>
      </c>
      <c r="M16" s="19"/>
      <c r="O16" s="9"/>
    </row>
    <row r="17" spans="1:17" x14ac:dyDescent="0.25">
      <c r="A17" s="103"/>
      <c r="B17" s="103"/>
      <c r="C17" s="8">
        <f>C16-C15</f>
        <v>0.14100000000000001</v>
      </c>
      <c r="D17" s="8">
        <f t="shared" ref="D17" si="2">D16-D15</f>
        <v>4.7E-2</v>
      </c>
      <c r="E17" s="8">
        <f t="shared" ref="E17:K17" si="3">E16-E15</f>
        <v>1.2999999999999998E-2</v>
      </c>
      <c r="F17" s="8">
        <f t="shared" si="3"/>
        <v>8.0000000000000002E-3</v>
      </c>
      <c r="G17" s="8">
        <f t="shared" si="3"/>
        <v>2E-3</v>
      </c>
      <c r="H17" s="8">
        <f t="shared" si="3"/>
        <v>0</v>
      </c>
      <c r="I17" s="8">
        <f t="shared" si="3"/>
        <v>4.2999999999999997E-2</v>
      </c>
      <c r="J17" s="8">
        <f t="shared" si="3"/>
        <v>5.2000000000000005E-2</v>
      </c>
      <c r="K17" s="8">
        <f t="shared" si="3"/>
        <v>3.3999999999999996E-2</v>
      </c>
      <c r="M17" s="8"/>
      <c r="O17" s="8"/>
    </row>
    <row r="18" spans="1:17" x14ac:dyDescent="0.25">
      <c r="A18" s="1"/>
      <c r="B18" s="1"/>
      <c r="C18" s="1"/>
      <c r="D18" s="1"/>
      <c r="F18" s="1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1:17" x14ac:dyDescent="0.25">
      <c r="A19" s="6" t="s">
        <v>19</v>
      </c>
      <c r="B19" s="4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1:17" x14ac:dyDescent="0.25">
      <c r="A20" s="6" t="s">
        <v>17</v>
      </c>
      <c r="B20" s="1"/>
      <c r="C20" s="1"/>
      <c r="D20" s="1"/>
      <c r="F20" s="1"/>
      <c r="H20" s="1"/>
      <c r="J20" s="1"/>
      <c r="L20" s="1"/>
      <c r="N20" s="1"/>
      <c r="Q20" s="1"/>
    </row>
    <row r="21" spans="1:17" x14ac:dyDescent="0.25">
      <c r="A21" s="6" t="s">
        <v>18</v>
      </c>
      <c r="B21" s="4"/>
      <c r="C21" s="13"/>
      <c r="D21" s="13"/>
      <c r="E21" s="13"/>
      <c r="F21" s="13"/>
      <c r="G21" s="13"/>
      <c r="H21" s="1"/>
      <c r="J21" s="1"/>
      <c r="L21" s="1"/>
      <c r="N21" s="1"/>
      <c r="Q21" s="1"/>
    </row>
    <row r="22" spans="1:17" x14ac:dyDescent="0.25">
      <c r="A22" s="1"/>
      <c r="B22" s="1"/>
      <c r="C22" s="1"/>
      <c r="D22" s="1"/>
      <c r="F22" s="1"/>
      <c r="H22" s="1"/>
      <c r="J22" s="1"/>
      <c r="L22" s="1"/>
      <c r="N22" s="1"/>
      <c r="Q22" s="1"/>
    </row>
  </sheetData>
  <mergeCells count="12">
    <mergeCell ref="T2:U2"/>
    <mergeCell ref="C2:D2"/>
    <mergeCell ref="E2:F2"/>
    <mergeCell ref="G2:H2"/>
    <mergeCell ref="I2:J2"/>
    <mergeCell ref="K2:L2"/>
    <mergeCell ref="M2:N2"/>
    <mergeCell ref="A4:B4"/>
    <mergeCell ref="A5:B5"/>
    <mergeCell ref="A6:B6"/>
    <mergeCell ref="A15:B17"/>
    <mergeCell ref="O2:P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23" workbookViewId="0">
      <selection activeCell="C31" sqref="C31"/>
    </sheetView>
  </sheetViews>
  <sheetFormatPr baseColWidth="10" defaultRowHeight="15" x14ac:dyDescent="0.25"/>
  <cols>
    <col min="1" max="1" width="54.7109375" customWidth="1"/>
  </cols>
  <sheetData>
    <row r="1" spans="1:8" x14ac:dyDescent="0.25">
      <c r="A1" s="10" t="s">
        <v>20</v>
      </c>
    </row>
    <row r="2" spans="1:8" x14ac:dyDescent="0.25">
      <c r="A2" s="10" t="s">
        <v>44</v>
      </c>
    </row>
    <row r="3" spans="1:8" s="1" customFormat="1" x14ac:dyDescent="0.25"/>
    <row r="4" spans="1:8" x14ac:dyDescent="0.25">
      <c r="A4" s="1" t="s">
        <v>21</v>
      </c>
      <c r="B4" s="1"/>
      <c r="C4" s="1"/>
      <c r="D4" s="1"/>
      <c r="E4" s="1"/>
      <c r="F4" s="1"/>
      <c r="G4" s="1" t="s">
        <v>47</v>
      </c>
      <c r="H4" s="1"/>
    </row>
    <row r="5" spans="1:8" ht="77.25" x14ac:dyDescent="0.25">
      <c r="A5" s="1"/>
      <c r="B5" s="24" t="s">
        <v>22</v>
      </c>
      <c r="C5" s="25" t="s">
        <v>23</v>
      </c>
      <c r="D5" s="25" t="s">
        <v>24</v>
      </c>
      <c r="E5" s="26" t="s">
        <v>25</v>
      </c>
      <c r="F5" s="1"/>
      <c r="G5" s="1"/>
      <c r="H5" s="42" t="s">
        <v>6</v>
      </c>
    </row>
    <row r="6" spans="1:8" x14ac:dyDescent="0.25">
      <c r="A6" s="27" t="s">
        <v>6</v>
      </c>
      <c r="B6" s="28">
        <v>10.6467850698072</v>
      </c>
      <c r="C6" s="29">
        <v>25.999620096875297</v>
      </c>
      <c r="D6" s="29">
        <v>57.678791908063452</v>
      </c>
      <c r="E6" s="30">
        <v>5.6748029252540606</v>
      </c>
      <c r="F6" s="1"/>
      <c r="G6" s="46" t="s">
        <v>6</v>
      </c>
      <c r="H6" s="47">
        <v>21.061</v>
      </c>
    </row>
    <row r="7" spans="1:8" x14ac:dyDescent="0.25">
      <c r="A7" s="31" t="s">
        <v>26</v>
      </c>
      <c r="B7" s="32">
        <v>23.19682151589242</v>
      </c>
      <c r="C7" s="33">
        <v>35.16707416462917</v>
      </c>
      <c r="D7" s="33">
        <v>40.744702526487366</v>
      </c>
      <c r="E7" s="34">
        <v>0.89140179299103495</v>
      </c>
      <c r="F7" s="1"/>
      <c r="G7" s="43" t="s">
        <v>26</v>
      </c>
      <c r="H7" s="44">
        <v>19.632000000000001</v>
      </c>
    </row>
    <row r="8" spans="1:8" x14ac:dyDescent="0.25">
      <c r="A8" s="31" t="s">
        <v>27</v>
      </c>
      <c r="B8" s="32">
        <v>14.125386996904025</v>
      </c>
      <c r="C8" s="33">
        <v>27.038183694530449</v>
      </c>
      <c r="D8" s="33">
        <v>56.140350877192986</v>
      </c>
      <c r="E8" s="34">
        <v>2.6960784313725488</v>
      </c>
      <c r="F8" s="1"/>
      <c r="G8" s="35" t="s">
        <v>45</v>
      </c>
      <c r="H8" s="44">
        <v>7.8550000000000004</v>
      </c>
    </row>
    <row r="9" spans="1:8" x14ac:dyDescent="0.25">
      <c r="A9" s="35" t="s">
        <v>28</v>
      </c>
      <c r="B9" s="32">
        <v>11.422486268355563</v>
      </c>
      <c r="C9" s="33">
        <v>53.077009303889696</v>
      </c>
      <c r="D9" s="33">
        <v>32.877480103127439</v>
      </c>
      <c r="E9" s="34">
        <v>2.6230243246272837</v>
      </c>
      <c r="F9" s="1"/>
      <c r="G9" s="35" t="s">
        <v>28</v>
      </c>
      <c r="H9" s="44">
        <v>8.92</v>
      </c>
    </row>
    <row r="10" spans="1:8" x14ac:dyDescent="0.25">
      <c r="A10" s="35" t="s">
        <v>29</v>
      </c>
      <c r="B10" s="32">
        <v>13.19404584242146</v>
      </c>
      <c r="C10" s="33">
        <v>38.365285271495814</v>
      </c>
      <c r="D10" s="33">
        <v>45.972525159759684</v>
      </c>
      <c r="E10" s="34">
        <v>2.4681437263230399</v>
      </c>
      <c r="F10" s="1"/>
      <c r="G10" s="35" t="s">
        <v>46</v>
      </c>
      <c r="H10" s="44">
        <v>26.170999999999999</v>
      </c>
    </row>
    <row r="11" spans="1:8" x14ac:dyDescent="0.25">
      <c r="A11" s="35" t="s">
        <v>30</v>
      </c>
      <c r="B11" s="32">
        <v>16.592064079695756</v>
      </c>
      <c r="C11" s="33">
        <v>40.887826877124482</v>
      </c>
      <c r="D11" s="33">
        <v>38.518493588664896</v>
      </c>
      <c r="E11" s="34">
        <v>4.0016154545148588</v>
      </c>
      <c r="F11" s="1"/>
      <c r="G11" s="35" t="s">
        <v>30</v>
      </c>
      <c r="H11" s="44">
        <v>30.55</v>
      </c>
    </row>
    <row r="12" spans="1:8" x14ac:dyDescent="0.25">
      <c r="A12" s="35" t="s">
        <v>31</v>
      </c>
      <c r="B12" s="32">
        <v>15.697758496023138</v>
      </c>
      <c r="C12" s="33">
        <v>33.195950831525671</v>
      </c>
      <c r="D12" s="33">
        <v>46.131597975415765</v>
      </c>
      <c r="E12" s="34">
        <v>4.9746926970354304</v>
      </c>
      <c r="F12" s="1"/>
      <c r="G12" s="35" t="s">
        <v>31</v>
      </c>
      <c r="H12" s="44">
        <v>13.897</v>
      </c>
    </row>
    <row r="13" spans="1:8" x14ac:dyDescent="0.25">
      <c r="A13" s="35" t="s">
        <v>32</v>
      </c>
      <c r="B13" s="32">
        <v>15.447517097829319</v>
      </c>
      <c r="C13" s="33">
        <v>45.569432054713062</v>
      </c>
      <c r="D13" s="33">
        <v>37.258400237882846</v>
      </c>
      <c r="E13" s="34">
        <v>1.7246506095747849</v>
      </c>
      <c r="F13" s="1"/>
      <c r="G13" s="35" t="s">
        <v>32</v>
      </c>
      <c r="H13" s="44">
        <v>7.125</v>
      </c>
    </row>
    <row r="14" spans="1:8" x14ac:dyDescent="0.25">
      <c r="A14" s="35" t="s">
        <v>33</v>
      </c>
      <c r="B14" s="32">
        <v>10.490356558252083</v>
      </c>
      <c r="C14" s="33">
        <v>26.966052238274862</v>
      </c>
      <c r="D14" s="33">
        <v>52.821863212582734</v>
      </c>
      <c r="E14" s="34">
        <v>9.7217279908903311</v>
      </c>
      <c r="F14" s="1"/>
      <c r="G14" s="35" t="s">
        <v>33</v>
      </c>
      <c r="H14" s="44">
        <v>14.125999999999999</v>
      </c>
    </row>
    <row r="15" spans="1:8" x14ac:dyDescent="0.25">
      <c r="A15" s="35" t="s">
        <v>34</v>
      </c>
      <c r="B15" s="32">
        <v>8.3539694100509845</v>
      </c>
      <c r="C15" s="33">
        <v>25.440640932265115</v>
      </c>
      <c r="D15" s="33">
        <v>65.047341587764024</v>
      </c>
      <c r="E15" s="34">
        <v>1.1580480699198836</v>
      </c>
      <c r="F15" s="1"/>
      <c r="G15" s="35" t="s">
        <v>34</v>
      </c>
      <c r="H15" s="44">
        <v>13.24</v>
      </c>
    </row>
    <row r="16" spans="1:8" x14ac:dyDescent="0.25">
      <c r="A16" s="35" t="s">
        <v>35</v>
      </c>
      <c r="B16" s="32">
        <v>5.6352117372457489</v>
      </c>
      <c r="C16" s="33">
        <v>18.53951317105702</v>
      </c>
      <c r="D16" s="33">
        <v>73.557852617539169</v>
      </c>
      <c r="E16" s="34">
        <v>2.2674224741580526</v>
      </c>
      <c r="F16" s="1"/>
      <c r="G16" s="35" t="s">
        <v>35</v>
      </c>
      <c r="H16" s="44">
        <v>2.9990000000000001</v>
      </c>
    </row>
    <row r="17" spans="1:8" x14ac:dyDescent="0.25">
      <c r="A17" s="35" t="s">
        <v>36</v>
      </c>
      <c r="B17" s="32">
        <v>5.6774124307428133</v>
      </c>
      <c r="C17" s="33">
        <v>16.762587032639757</v>
      </c>
      <c r="D17" s="33">
        <v>68.255054265437821</v>
      </c>
      <c r="E17" s="34">
        <v>9.3049462711796203</v>
      </c>
      <c r="F17" s="1"/>
      <c r="G17" s="35" t="s">
        <v>36</v>
      </c>
      <c r="H17" s="44">
        <v>74.278000000000006</v>
      </c>
    </row>
    <row r="18" spans="1:8" x14ac:dyDescent="0.25">
      <c r="A18" s="35" t="s">
        <v>37</v>
      </c>
      <c r="B18" s="32">
        <v>9.7824931807715458</v>
      </c>
      <c r="C18" s="33">
        <v>19.030075454320027</v>
      </c>
      <c r="D18" s="33">
        <v>68.326897870983728</v>
      </c>
      <c r="E18" s="34">
        <v>2.8605334939246871</v>
      </c>
      <c r="F18" s="1"/>
      <c r="G18" s="35" t="s">
        <v>37</v>
      </c>
      <c r="H18" s="44">
        <v>56.185000000000002</v>
      </c>
    </row>
    <row r="19" spans="1:8" x14ac:dyDescent="0.25">
      <c r="A19" s="35" t="s">
        <v>38</v>
      </c>
      <c r="B19" s="32">
        <v>9.3214599272544856</v>
      </c>
      <c r="C19" s="33">
        <v>32.364229273799069</v>
      </c>
      <c r="D19" s="33">
        <v>55.6578452276433</v>
      </c>
      <c r="E19" s="34">
        <v>2.6564655713031482</v>
      </c>
      <c r="F19" s="1"/>
      <c r="G19" s="35" t="s">
        <v>38</v>
      </c>
      <c r="H19" s="44">
        <v>39.787999999999997</v>
      </c>
    </row>
    <row r="20" spans="1:8" x14ac:dyDescent="0.25">
      <c r="A20" s="35" t="s">
        <v>39</v>
      </c>
      <c r="B20" s="32">
        <v>10.049261083743843</v>
      </c>
      <c r="C20" s="33">
        <v>25.888148362793395</v>
      </c>
      <c r="D20" s="33">
        <v>57.473196175021734</v>
      </c>
      <c r="E20" s="34">
        <v>6.5893943784410318</v>
      </c>
      <c r="F20" s="1"/>
      <c r="G20" s="35" t="s">
        <v>39</v>
      </c>
      <c r="H20" s="44">
        <v>34.466999999999999</v>
      </c>
    </row>
    <row r="21" spans="1:8" x14ac:dyDescent="0.25">
      <c r="A21" s="35" t="s">
        <v>40</v>
      </c>
      <c r="B21" s="32">
        <v>17.104486422668241</v>
      </c>
      <c r="C21" s="33">
        <v>37.027744982290429</v>
      </c>
      <c r="D21" s="33">
        <v>42.827626918536005</v>
      </c>
      <c r="E21" s="34">
        <v>3.0401416765053124</v>
      </c>
      <c r="F21" s="1"/>
      <c r="G21" s="35" t="s">
        <v>40</v>
      </c>
      <c r="H21" s="44">
        <v>6.7670000000000003</v>
      </c>
    </row>
    <row r="22" spans="1:8" x14ac:dyDescent="0.25">
      <c r="A22" s="36" t="s">
        <v>41</v>
      </c>
      <c r="B22" s="37">
        <v>14.549521133222456</v>
      </c>
      <c r="C22" s="38">
        <v>28.324826518323103</v>
      </c>
      <c r="D22" s="38">
        <v>51.356311292080058</v>
      </c>
      <c r="E22" s="39">
        <v>5.7693410563743752</v>
      </c>
      <c r="F22" s="1"/>
      <c r="G22" s="36" t="s">
        <v>41</v>
      </c>
      <c r="H22" s="45">
        <v>17.949000000000002</v>
      </c>
    </row>
    <row r="23" spans="1:8" x14ac:dyDescent="0.25">
      <c r="A23" s="40" t="str">
        <f>"Note de lecture : "&amp;ROUND(B6,1)&amp;" % des salariés en télétravail au cours du mois de novembre ne l'ont été que quelques jours ou demi-journées dans le mois."</f>
        <v>Note de lecture : 10,6 % des salariés en télétravail au cours du mois de novembre ne l'ont été que quelques jours ou demi-journées dans le mois.</v>
      </c>
      <c r="B23" s="33"/>
      <c r="C23" s="33"/>
      <c r="D23" s="33"/>
      <c r="E23" s="33"/>
      <c r="F23" s="1"/>
      <c r="G23" s="48" t="str">
        <f>"Lecture : "&amp;ROUND(H6,0)&amp;" % des salariés ont été au moins un jour en télétravail au cours du mois de novembre 2021."</f>
        <v>Lecture : 21 % des salariés ont été au moins un jour en télétravail au cours du mois de novembre 2021.</v>
      </c>
    </row>
    <row r="24" spans="1:8" x14ac:dyDescent="0.25">
      <c r="A24" s="41" t="s">
        <v>42</v>
      </c>
      <c r="B24" s="1"/>
      <c r="C24" s="1"/>
      <c r="D24" s="1"/>
      <c r="E24" s="1"/>
      <c r="F24" s="1"/>
      <c r="G24" s="48" t="s">
        <v>42</v>
      </c>
      <c r="H24" s="49"/>
    </row>
    <row r="25" spans="1:8" x14ac:dyDescent="0.25">
      <c r="A25" s="41" t="s">
        <v>43</v>
      </c>
      <c r="B25" s="1"/>
      <c r="C25" s="1"/>
      <c r="D25" s="1"/>
      <c r="E25" s="1"/>
      <c r="F25" s="1"/>
      <c r="G25" s="48" t="s">
        <v>43</v>
      </c>
      <c r="H25" s="1"/>
    </row>
    <row r="26" spans="1:8" x14ac:dyDescent="0.25">
      <c r="H26" s="1"/>
    </row>
    <row r="27" spans="1:8" x14ac:dyDescent="0.25">
      <c r="A27" s="1" t="s">
        <v>48</v>
      </c>
    </row>
    <row r="28" spans="1:8" x14ac:dyDescent="0.25">
      <c r="A28" s="1"/>
      <c r="B28" s="54" t="s">
        <v>49</v>
      </c>
      <c r="C28" s="54"/>
      <c r="D28" s="54"/>
      <c r="E28" s="54"/>
    </row>
    <row r="29" spans="1:8" ht="77.25" x14ac:dyDescent="0.25">
      <c r="A29" s="50"/>
      <c r="B29" s="55" t="s">
        <v>22</v>
      </c>
      <c r="C29" s="56" t="s">
        <v>23</v>
      </c>
      <c r="D29" s="56" t="s">
        <v>24</v>
      </c>
      <c r="E29" s="57" t="s">
        <v>25</v>
      </c>
      <c r="F29" s="58" t="s">
        <v>50</v>
      </c>
    </row>
    <row r="30" spans="1:8" x14ac:dyDescent="0.25">
      <c r="A30" s="51" t="s">
        <v>6</v>
      </c>
      <c r="B30" s="61">
        <f>(B6/100)*$H6</f>
        <v>2.2423194035520941</v>
      </c>
      <c r="C30" s="61">
        <f t="shared" ref="C30:E30" si="0">(C6/100)*$H6</f>
        <v>5.4757799886029064</v>
      </c>
      <c r="D30" s="61">
        <f t="shared" si="0"/>
        <v>12.147730363757244</v>
      </c>
      <c r="E30" s="61">
        <f t="shared" si="0"/>
        <v>1.1951702440877576</v>
      </c>
      <c r="F30" s="62">
        <f>SUM(B30:E30)</f>
        <v>21.061000000000003</v>
      </c>
    </row>
    <row r="31" spans="1:8" x14ac:dyDescent="0.25">
      <c r="A31" s="52" t="s">
        <v>26</v>
      </c>
      <c r="B31" s="59">
        <f t="shared" ref="B31:E46" si="1">(B7/100)*$H7</f>
        <v>4.5540000000000003</v>
      </c>
      <c r="C31" s="59">
        <f t="shared" si="1"/>
        <v>6.903999999999999</v>
      </c>
      <c r="D31" s="59">
        <f t="shared" si="1"/>
        <v>7.9989999999999997</v>
      </c>
      <c r="E31" s="59">
        <f t="shared" si="1"/>
        <v>0.17499999999999999</v>
      </c>
      <c r="F31" s="63">
        <f t="shared" ref="F31:F46" si="2">SUM(B31:E31)</f>
        <v>19.631999999999998</v>
      </c>
    </row>
    <row r="32" spans="1:8" x14ac:dyDescent="0.25">
      <c r="A32" s="52" t="s">
        <v>27</v>
      </c>
      <c r="B32" s="59">
        <f t="shared" si="1"/>
        <v>1.1095491486068112</v>
      </c>
      <c r="C32" s="59">
        <f t="shared" si="1"/>
        <v>2.1238493292053668</v>
      </c>
      <c r="D32" s="59">
        <f t="shared" si="1"/>
        <v>4.4098245614035099</v>
      </c>
      <c r="E32" s="59">
        <f t="shared" si="1"/>
        <v>0.21177696078431371</v>
      </c>
      <c r="F32" s="63">
        <f t="shared" si="2"/>
        <v>7.8550000000000013</v>
      </c>
    </row>
    <row r="33" spans="1:6" x14ac:dyDescent="0.25">
      <c r="A33" s="52" t="s">
        <v>28</v>
      </c>
      <c r="B33" s="59">
        <f t="shared" si="1"/>
        <v>1.0188857751373162</v>
      </c>
      <c r="C33" s="59">
        <f t="shared" si="1"/>
        <v>4.7344692299069608</v>
      </c>
      <c r="D33" s="59">
        <f t="shared" si="1"/>
        <v>2.9326712251989675</v>
      </c>
      <c r="E33" s="59">
        <f t="shared" si="1"/>
        <v>0.23397376975675369</v>
      </c>
      <c r="F33" s="63">
        <f t="shared" si="2"/>
        <v>8.9199999999999982</v>
      </c>
    </row>
    <row r="34" spans="1:6" x14ac:dyDescent="0.25">
      <c r="A34" s="52" t="s">
        <v>29</v>
      </c>
      <c r="B34" s="59">
        <f t="shared" si="1"/>
        <v>3.45301373742012</v>
      </c>
      <c r="C34" s="59">
        <f t="shared" si="1"/>
        <v>10.040578808403168</v>
      </c>
      <c r="D34" s="59">
        <f t="shared" si="1"/>
        <v>12.031469559560707</v>
      </c>
      <c r="E34" s="59">
        <f t="shared" si="1"/>
        <v>0.64593789461600282</v>
      </c>
      <c r="F34" s="63">
        <f t="shared" si="2"/>
        <v>26.170999999999999</v>
      </c>
    </row>
    <row r="35" spans="1:6" x14ac:dyDescent="0.25">
      <c r="A35" s="52" t="s">
        <v>30</v>
      </c>
      <c r="B35" s="59">
        <f t="shared" si="1"/>
        <v>5.0688755763470539</v>
      </c>
      <c r="C35" s="59">
        <f t="shared" si="1"/>
        <v>12.491231110961531</v>
      </c>
      <c r="D35" s="59">
        <f t="shared" si="1"/>
        <v>11.767399791337127</v>
      </c>
      <c r="E35" s="59">
        <f t="shared" si="1"/>
        <v>1.2224935213542896</v>
      </c>
      <c r="F35" s="63">
        <f t="shared" si="2"/>
        <v>30.549999999999997</v>
      </c>
    </row>
    <row r="36" spans="1:6" x14ac:dyDescent="0.25">
      <c r="A36" s="52" t="s">
        <v>31</v>
      </c>
      <c r="B36" s="59">
        <f t="shared" si="1"/>
        <v>2.1815174981923353</v>
      </c>
      <c r="C36" s="59">
        <f t="shared" si="1"/>
        <v>4.6132412870571224</v>
      </c>
      <c r="D36" s="59">
        <f t="shared" si="1"/>
        <v>6.4109081706435296</v>
      </c>
      <c r="E36" s="59">
        <f t="shared" si="1"/>
        <v>0.69133304410701368</v>
      </c>
      <c r="F36" s="63">
        <f t="shared" si="2"/>
        <v>13.897</v>
      </c>
    </row>
    <row r="37" spans="1:6" x14ac:dyDescent="0.25">
      <c r="A37" s="52" t="s">
        <v>32</v>
      </c>
      <c r="B37" s="59">
        <f t="shared" si="1"/>
        <v>1.1006355932203389</v>
      </c>
      <c r="C37" s="59">
        <f t="shared" si="1"/>
        <v>3.2468220338983054</v>
      </c>
      <c r="D37" s="59">
        <f t="shared" si="1"/>
        <v>2.6546610169491527</v>
      </c>
      <c r="E37" s="59">
        <f t="shared" si="1"/>
        <v>0.12288135593220342</v>
      </c>
      <c r="F37" s="63">
        <f t="shared" si="2"/>
        <v>7.1250000000000009</v>
      </c>
    </row>
    <row r="38" spans="1:6" x14ac:dyDescent="0.25">
      <c r="A38" s="52" t="s">
        <v>33</v>
      </c>
      <c r="B38" s="59">
        <f t="shared" si="1"/>
        <v>1.4818677674186891</v>
      </c>
      <c r="C38" s="59">
        <f t="shared" si="1"/>
        <v>3.809224539178707</v>
      </c>
      <c r="D38" s="59">
        <f t="shared" si="1"/>
        <v>7.4616163974094363</v>
      </c>
      <c r="E38" s="59">
        <f t="shared" si="1"/>
        <v>1.3732912959931682</v>
      </c>
      <c r="F38" s="63">
        <f t="shared" si="2"/>
        <v>14.125999999999999</v>
      </c>
    </row>
    <row r="39" spans="1:6" x14ac:dyDescent="0.25">
      <c r="A39" s="52" t="s">
        <v>34</v>
      </c>
      <c r="B39" s="59">
        <f t="shared" si="1"/>
        <v>1.1060655498907503</v>
      </c>
      <c r="C39" s="59">
        <f t="shared" si="1"/>
        <v>3.3683408594319011</v>
      </c>
      <c r="D39" s="59">
        <f t="shared" si="1"/>
        <v>8.6122680262199562</v>
      </c>
      <c r="E39" s="59">
        <f t="shared" si="1"/>
        <v>0.15332556445739259</v>
      </c>
      <c r="F39" s="63">
        <f t="shared" si="2"/>
        <v>13.240000000000002</v>
      </c>
    </row>
    <row r="40" spans="1:6" x14ac:dyDescent="0.25">
      <c r="A40" s="52" t="s">
        <v>35</v>
      </c>
      <c r="B40" s="59">
        <f t="shared" si="1"/>
        <v>0.16900000000000001</v>
      </c>
      <c r="C40" s="59">
        <f t="shared" si="1"/>
        <v>0.55600000000000005</v>
      </c>
      <c r="D40" s="59">
        <f t="shared" si="1"/>
        <v>2.2059999999999995</v>
      </c>
      <c r="E40" s="59">
        <f t="shared" si="1"/>
        <v>6.8000000000000005E-2</v>
      </c>
      <c r="F40" s="63">
        <f t="shared" si="2"/>
        <v>2.9989999999999997</v>
      </c>
    </row>
    <row r="41" spans="1:6" x14ac:dyDescent="0.25">
      <c r="A41" s="52" t="s">
        <v>36</v>
      </c>
      <c r="B41" s="59">
        <f t="shared" si="1"/>
        <v>4.2170684053071472</v>
      </c>
      <c r="C41" s="59">
        <f t="shared" si="1"/>
        <v>12.45091439610416</v>
      </c>
      <c r="D41" s="59">
        <f t="shared" si="1"/>
        <v>50.698489207281909</v>
      </c>
      <c r="E41" s="59">
        <f t="shared" si="1"/>
        <v>6.9115279913067988</v>
      </c>
      <c r="F41" s="63">
        <f t="shared" si="2"/>
        <v>74.27800000000002</v>
      </c>
    </row>
    <row r="42" spans="1:6" x14ac:dyDescent="0.25">
      <c r="A42" s="52" t="s">
        <v>37</v>
      </c>
      <c r="B42" s="59">
        <f t="shared" si="1"/>
        <v>5.4962937936164931</v>
      </c>
      <c r="C42" s="59">
        <f t="shared" si="1"/>
        <v>10.692047894009708</v>
      </c>
      <c r="D42" s="59">
        <f t="shared" si="1"/>
        <v>38.389467568812208</v>
      </c>
      <c r="E42" s="59">
        <f t="shared" si="1"/>
        <v>1.6071907435615855</v>
      </c>
      <c r="F42" s="63">
        <f t="shared" si="2"/>
        <v>56.184999999999995</v>
      </c>
    </row>
    <row r="43" spans="1:6" x14ac:dyDescent="0.25">
      <c r="A43" s="52" t="s">
        <v>38</v>
      </c>
      <c r="B43" s="59">
        <f t="shared" si="1"/>
        <v>3.7088224758560147</v>
      </c>
      <c r="C43" s="59">
        <f t="shared" si="1"/>
        <v>12.877079543459171</v>
      </c>
      <c r="D43" s="59">
        <f t="shared" si="1"/>
        <v>22.145143459174715</v>
      </c>
      <c r="E43" s="59">
        <f t="shared" si="1"/>
        <v>1.0569545215100964</v>
      </c>
      <c r="F43" s="63">
        <f t="shared" si="2"/>
        <v>39.787999999999997</v>
      </c>
    </row>
    <row r="44" spans="1:6" x14ac:dyDescent="0.25">
      <c r="A44" s="52" t="s">
        <v>39</v>
      </c>
      <c r="B44" s="59">
        <f t="shared" si="1"/>
        <v>3.4636788177339906</v>
      </c>
      <c r="C44" s="59">
        <f t="shared" si="1"/>
        <v>8.9228680962039988</v>
      </c>
      <c r="D44" s="59">
        <f t="shared" si="1"/>
        <v>19.80928652564474</v>
      </c>
      <c r="E44" s="59">
        <f t="shared" si="1"/>
        <v>2.2711665604172704</v>
      </c>
      <c r="F44" s="63">
        <f t="shared" si="2"/>
        <v>34.466999999999999</v>
      </c>
    </row>
    <row r="45" spans="1:6" x14ac:dyDescent="0.25">
      <c r="A45" s="52" t="s">
        <v>40</v>
      </c>
      <c r="B45" s="59">
        <f t="shared" si="1"/>
        <v>1.15746059622196</v>
      </c>
      <c r="C45" s="59">
        <f t="shared" si="1"/>
        <v>2.5056675029515936</v>
      </c>
      <c r="D45" s="59">
        <f t="shared" si="1"/>
        <v>2.8981455135773317</v>
      </c>
      <c r="E45" s="59">
        <f t="shared" si="1"/>
        <v>0.20572638724911452</v>
      </c>
      <c r="F45" s="63">
        <f t="shared" si="2"/>
        <v>6.7669999999999995</v>
      </c>
    </row>
    <row r="46" spans="1:6" x14ac:dyDescent="0.25">
      <c r="A46" s="53" t="s">
        <v>41</v>
      </c>
      <c r="B46" s="60">
        <f t="shared" si="1"/>
        <v>2.6114935482020991</v>
      </c>
      <c r="C46" s="60">
        <f t="shared" si="1"/>
        <v>5.0840231117738144</v>
      </c>
      <c r="D46" s="60">
        <f t="shared" si="1"/>
        <v>9.2179443138154511</v>
      </c>
      <c r="E46" s="60">
        <f t="shared" si="1"/>
        <v>1.0355390262086368</v>
      </c>
      <c r="F46" s="64">
        <f t="shared" si="2"/>
        <v>17.949000000000002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topLeftCell="A18" workbookViewId="0">
      <selection activeCell="B7" sqref="B7"/>
    </sheetView>
  </sheetViews>
  <sheetFormatPr baseColWidth="10" defaultRowHeight="15" x14ac:dyDescent="0.25"/>
  <cols>
    <col min="1" max="1" width="65.140625" style="67" customWidth="1"/>
    <col min="2" max="16384" width="11.42578125" style="67"/>
  </cols>
  <sheetData>
    <row r="1" spans="1:23" x14ac:dyDescent="0.25">
      <c r="A1" s="68" t="s">
        <v>62</v>
      </c>
      <c r="B1" s="69"/>
      <c r="C1" s="69"/>
      <c r="D1" s="69"/>
      <c r="E1" s="69"/>
      <c r="F1" s="69"/>
      <c r="G1" s="69"/>
      <c r="H1" s="69"/>
      <c r="I1" s="69"/>
      <c r="J1" s="69"/>
      <c r="K1" s="69"/>
      <c r="M1" s="70"/>
      <c r="N1" s="70"/>
      <c r="O1" s="70"/>
      <c r="P1" s="70"/>
      <c r="Q1" s="70"/>
      <c r="R1" s="70"/>
      <c r="S1" s="70"/>
      <c r="T1" s="70"/>
      <c r="U1" s="70"/>
    </row>
    <row r="2" spans="1:23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W2" s="69"/>
    </row>
    <row r="3" spans="1:23" x14ac:dyDescent="0.25">
      <c r="A3" s="69"/>
      <c r="B3" s="106">
        <v>2020</v>
      </c>
      <c r="C3" s="107"/>
      <c r="D3" s="107"/>
      <c r="E3" s="107"/>
      <c r="F3" s="107"/>
      <c r="G3" s="107"/>
      <c r="H3" s="107"/>
      <c r="I3" s="107"/>
      <c r="J3" s="107"/>
      <c r="K3" s="108"/>
      <c r="L3" s="109">
        <v>2021</v>
      </c>
      <c r="M3" s="110"/>
      <c r="N3" s="110"/>
      <c r="O3" s="110"/>
      <c r="P3" s="110"/>
      <c r="Q3" s="110"/>
      <c r="R3" s="110"/>
      <c r="S3" s="110"/>
      <c r="T3" s="110"/>
      <c r="U3" s="110"/>
      <c r="V3" s="111"/>
      <c r="W3" s="69"/>
    </row>
    <row r="4" spans="1:23" x14ac:dyDescent="0.25">
      <c r="A4" s="69"/>
      <c r="B4" s="98">
        <v>43891</v>
      </c>
      <c r="C4" s="99">
        <v>43922</v>
      </c>
      <c r="D4" s="99">
        <v>43952</v>
      </c>
      <c r="E4" s="99">
        <v>43983</v>
      </c>
      <c r="F4" s="99">
        <v>44013</v>
      </c>
      <c r="G4" s="99">
        <v>44044</v>
      </c>
      <c r="H4" s="99">
        <v>44075</v>
      </c>
      <c r="I4" s="99">
        <v>44105</v>
      </c>
      <c r="J4" s="99">
        <v>44136</v>
      </c>
      <c r="K4" s="100">
        <v>44166</v>
      </c>
      <c r="L4" s="99">
        <v>44197</v>
      </c>
      <c r="M4" s="99">
        <v>44228</v>
      </c>
      <c r="N4" s="99">
        <v>44256</v>
      </c>
      <c r="O4" s="99">
        <v>44287</v>
      </c>
      <c r="P4" s="99">
        <v>44317</v>
      </c>
      <c r="Q4" s="99">
        <v>44348</v>
      </c>
      <c r="R4" s="99">
        <v>44378</v>
      </c>
      <c r="S4" s="99">
        <v>44409</v>
      </c>
      <c r="T4" s="99">
        <v>44440</v>
      </c>
      <c r="U4" s="99">
        <v>44470</v>
      </c>
      <c r="V4" s="100">
        <v>44501</v>
      </c>
    </row>
    <row r="5" spans="1:23" x14ac:dyDescent="0.25">
      <c r="A5" s="73" t="s">
        <v>51</v>
      </c>
      <c r="B5" s="74">
        <v>27.200000000000003</v>
      </c>
      <c r="C5" s="83">
        <v>33.6</v>
      </c>
      <c r="D5" s="83">
        <v>50.1</v>
      </c>
      <c r="E5" s="83">
        <v>64.8</v>
      </c>
      <c r="F5" s="83">
        <v>58.699999999999996</v>
      </c>
      <c r="G5" s="83">
        <v>55.400000000000006</v>
      </c>
      <c r="H5" s="83">
        <v>70.8</v>
      </c>
      <c r="I5" s="83">
        <v>65.3</v>
      </c>
      <c r="J5" s="83">
        <v>59.5</v>
      </c>
      <c r="K5" s="84">
        <v>51.7</v>
      </c>
      <c r="L5" s="78">
        <v>61.7</v>
      </c>
      <c r="M5" s="76">
        <v>57.8</v>
      </c>
      <c r="N5" s="76">
        <v>58.699999999999996</v>
      </c>
      <c r="O5" s="76">
        <v>55.2</v>
      </c>
      <c r="P5" s="76">
        <v>59.199999999999996</v>
      </c>
      <c r="Q5" s="76">
        <v>65.8</v>
      </c>
      <c r="R5" s="76">
        <v>58.9</v>
      </c>
      <c r="S5" s="76">
        <v>54.800000000000004</v>
      </c>
      <c r="T5" s="76">
        <v>69.5</v>
      </c>
      <c r="U5" s="76">
        <v>68.5</v>
      </c>
      <c r="V5" s="77">
        <v>70.399999999999991</v>
      </c>
    </row>
    <row r="6" spans="1:23" x14ac:dyDescent="0.25">
      <c r="A6" s="75" t="s">
        <v>52</v>
      </c>
      <c r="B6" s="78">
        <v>25.3</v>
      </c>
      <c r="C6" s="76">
        <v>24.9</v>
      </c>
      <c r="D6" s="76">
        <v>22.400000000000002</v>
      </c>
      <c r="E6" s="76">
        <v>15.9</v>
      </c>
      <c r="F6" s="76">
        <v>10.5</v>
      </c>
      <c r="G6" s="76">
        <v>9.9</v>
      </c>
      <c r="H6" s="76">
        <v>12.2</v>
      </c>
      <c r="I6" s="76">
        <v>15</v>
      </c>
      <c r="J6" s="76">
        <v>22.1</v>
      </c>
      <c r="K6" s="77">
        <v>17.8</v>
      </c>
      <c r="L6" s="78">
        <v>21.2</v>
      </c>
      <c r="M6" s="76">
        <v>20.7</v>
      </c>
      <c r="N6" s="76">
        <v>22.2</v>
      </c>
      <c r="O6" s="76">
        <v>22</v>
      </c>
      <c r="P6" s="76">
        <v>20.5</v>
      </c>
      <c r="Q6" s="76">
        <v>18.099999999999998</v>
      </c>
      <c r="R6" s="76">
        <v>14.099999999999998</v>
      </c>
      <c r="S6" s="76">
        <v>12.6</v>
      </c>
      <c r="T6" s="76">
        <v>14.299999999999999</v>
      </c>
      <c r="U6" s="76">
        <v>13.8</v>
      </c>
      <c r="V6" s="77">
        <v>14.399999999999999</v>
      </c>
    </row>
    <row r="7" spans="1:23" x14ac:dyDescent="0.25">
      <c r="A7" s="75" t="s">
        <v>53</v>
      </c>
      <c r="B7" s="78">
        <v>24.8</v>
      </c>
      <c r="C7" s="76">
        <v>20.200000000000003</v>
      </c>
      <c r="D7" s="76">
        <v>12.6</v>
      </c>
      <c r="E7" s="76">
        <v>6.2</v>
      </c>
      <c r="F7" s="76">
        <v>3.5000000000000004</v>
      </c>
      <c r="G7" s="76">
        <v>2.8000000000000003</v>
      </c>
      <c r="H7" s="76">
        <v>2.4</v>
      </c>
      <c r="I7" s="76">
        <v>2.8000000000000003</v>
      </c>
      <c r="J7" s="76">
        <v>6.4</v>
      </c>
      <c r="K7" s="77">
        <v>4.8</v>
      </c>
      <c r="L7" s="78">
        <v>4.5999999999999996</v>
      </c>
      <c r="M7" s="76">
        <v>5</v>
      </c>
      <c r="N7" s="76">
        <v>5.4</v>
      </c>
      <c r="O7" s="76">
        <v>6.5</v>
      </c>
      <c r="P7" s="76">
        <v>3.6999999999999997</v>
      </c>
      <c r="Q7" s="76">
        <v>1.9</v>
      </c>
      <c r="R7" s="76">
        <v>1.4000000000000001</v>
      </c>
      <c r="S7" s="76">
        <v>1.0999999999999999</v>
      </c>
      <c r="T7" s="76">
        <v>1.0999999999999999</v>
      </c>
      <c r="U7" s="76">
        <v>0.89999999999999991</v>
      </c>
      <c r="V7" s="77">
        <v>0.89999999999999991</v>
      </c>
    </row>
    <row r="8" spans="1:23" x14ac:dyDescent="0.25">
      <c r="A8" s="75" t="s">
        <v>54</v>
      </c>
      <c r="B8" s="78">
        <v>13.5</v>
      </c>
      <c r="C8" s="76">
        <v>10.8</v>
      </c>
      <c r="D8" s="76">
        <v>6.9</v>
      </c>
      <c r="E8" s="76">
        <v>6.2</v>
      </c>
      <c r="F8" s="76">
        <v>5.7</v>
      </c>
      <c r="G8" s="76">
        <v>5.5</v>
      </c>
      <c r="H8" s="76">
        <v>7.3</v>
      </c>
      <c r="I8" s="76">
        <v>7.6</v>
      </c>
      <c r="J8" s="76">
        <v>6.6000000000000005</v>
      </c>
      <c r="K8" s="77">
        <v>5.6000000000000005</v>
      </c>
      <c r="L8" s="78">
        <v>6.8000000000000007</v>
      </c>
      <c r="M8" s="76">
        <v>6.6000000000000005</v>
      </c>
      <c r="N8" s="76">
        <v>7.1</v>
      </c>
      <c r="O8" s="76">
        <v>6.6000000000000005</v>
      </c>
      <c r="P8" s="76">
        <v>6.6000000000000005</v>
      </c>
      <c r="Q8" s="76">
        <v>6.9</v>
      </c>
      <c r="R8" s="76">
        <v>6.2</v>
      </c>
      <c r="S8" s="76">
        <v>5.7</v>
      </c>
      <c r="T8" s="76">
        <v>7.3</v>
      </c>
      <c r="U8" s="76">
        <v>7.1999999999999993</v>
      </c>
      <c r="V8" s="77">
        <v>7.6</v>
      </c>
    </row>
    <row r="9" spans="1:23" x14ac:dyDescent="0.25">
      <c r="A9" s="85" t="s">
        <v>55</v>
      </c>
      <c r="B9" s="86">
        <v>8.7999999999999989</v>
      </c>
      <c r="C9" s="87">
        <v>10.199999999999999</v>
      </c>
      <c r="D9" s="87">
        <v>7.8</v>
      </c>
      <c r="E9" s="87">
        <v>6.7</v>
      </c>
      <c r="F9" s="87">
        <v>21.4</v>
      </c>
      <c r="G9" s="87">
        <v>26.3</v>
      </c>
      <c r="H9" s="87">
        <v>7.1</v>
      </c>
      <c r="I9" s="87">
        <v>9.1999999999999993</v>
      </c>
      <c r="J9" s="87">
        <v>5.2</v>
      </c>
      <c r="K9" s="88">
        <v>20</v>
      </c>
      <c r="L9" s="86">
        <v>5.7</v>
      </c>
      <c r="M9" s="87">
        <v>9.7000000000000011</v>
      </c>
      <c r="N9" s="87">
        <v>6.5</v>
      </c>
      <c r="O9" s="87">
        <v>9.6</v>
      </c>
      <c r="P9" s="87">
        <v>9.8000000000000007</v>
      </c>
      <c r="Q9" s="87">
        <v>7.1</v>
      </c>
      <c r="R9" s="87">
        <v>19.2</v>
      </c>
      <c r="S9" s="87">
        <v>25.6</v>
      </c>
      <c r="T9" s="87">
        <v>7.6</v>
      </c>
      <c r="U9" s="87">
        <v>9.6</v>
      </c>
      <c r="V9" s="88">
        <v>6.6000000000000005</v>
      </c>
    </row>
    <row r="10" spans="1:23" x14ac:dyDescent="0.25">
      <c r="A10" s="79" t="s">
        <v>56</v>
      </c>
      <c r="B10" s="80">
        <v>0.4</v>
      </c>
      <c r="C10" s="81">
        <v>0.3</v>
      </c>
      <c r="D10" s="81">
        <v>0.2</v>
      </c>
      <c r="E10" s="81">
        <v>0.2</v>
      </c>
      <c r="F10" s="81">
        <v>0.2</v>
      </c>
      <c r="G10" s="81">
        <v>0.2</v>
      </c>
      <c r="H10" s="81">
        <v>0.1</v>
      </c>
      <c r="I10" s="81">
        <v>0.1</v>
      </c>
      <c r="J10" s="81">
        <v>0.1</v>
      </c>
      <c r="K10" s="82">
        <v>0.1</v>
      </c>
      <c r="L10" s="80">
        <v>0.1</v>
      </c>
      <c r="M10" s="81">
        <v>0.1</v>
      </c>
      <c r="N10" s="81">
        <v>0.1</v>
      </c>
      <c r="O10" s="81">
        <v>0.1</v>
      </c>
      <c r="P10" s="81">
        <v>0.1</v>
      </c>
      <c r="Q10" s="81">
        <v>0.1</v>
      </c>
      <c r="R10" s="81">
        <v>0.2</v>
      </c>
      <c r="S10" s="81">
        <v>0.2</v>
      </c>
      <c r="T10" s="81">
        <v>0.1</v>
      </c>
      <c r="U10" s="81">
        <v>0.1</v>
      </c>
      <c r="V10" s="82">
        <v>0.1</v>
      </c>
    </row>
    <row r="11" spans="1:23" x14ac:dyDescent="0.25">
      <c r="A11" s="72" t="s">
        <v>57</v>
      </c>
      <c r="B11" s="69"/>
    </row>
    <row r="12" spans="1:23" x14ac:dyDescent="0.25">
      <c r="A12" s="72" t="s">
        <v>58</v>
      </c>
    </row>
    <row r="13" spans="1:23" x14ac:dyDescent="0.25">
      <c r="A13" s="72"/>
    </row>
    <row r="14" spans="1:23" x14ac:dyDescent="0.25">
      <c r="A14" s="89" t="s">
        <v>59</v>
      </c>
    </row>
    <row r="15" spans="1:23" x14ac:dyDescent="0.25">
      <c r="A15" s="90" t="s">
        <v>51</v>
      </c>
      <c r="B15" s="91">
        <f>100*B5/SUM(B$5:B$8,B$10)</f>
        <v>29.824561403508778</v>
      </c>
      <c r="C15" s="92">
        <f t="shared" ref="C15:T18" si="0">100*C5/SUM(C$5:C$8,C$10)</f>
        <v>37.41648106904232</v>
      </c>
      <c r="D15" s="92">
        <f t="shared" si="0"/>
        <v>54.338394793926248</v>
      </c>
      <c r="E15" s="92">
        <f t="shared" si="0"/>
        <v>69.453376205787777</v>
      </c>
      <c r="F15" s="92">
        <f t="shared" si="0"/>
        <v>74.681933842239189</v>
      </c>
      <c r="G15" s="92">
        <f t="shared" si="0"/>
        <v>75.06775067750678</v>
      </c>
      <c r="H15" s="92">
        <f t="shared" si="0"/>
        <v>76.293103448275858</v>
      </c>
      <c r="I15" s="92">
        <f t="shared" si="0"/>
        <v>71.916299559471383</v>
      </c>
      <c r="J15" s="92">
        <f t="shared" si="0"/>
        <v>62.829989440337918</v>
      </c>
      <c r="K15" s="92">
        <f t="shared" si="0"/>
        <v>64.625000000000014</v>
      </c>
      <c r="L15" s="91">
        <f t="shared" si="0"/>
        <v>65.360169491525426</v>
      </c>
      <c r="M15" s="92">
        <f t="shared" si="0"/>
        <v>64.079822616407995</v>
      </c>
      <c r="N15" s="92">
        <f t="shared" si="0"/>
        <v>62.780748663101612</v>
      </c>
      <c r="O15" s="92">
        <f t="shared" si="0"/>
        <v>61.061946902654874</v>
      </c>
      <c r="P15" s="92">
        <f t="shared" si="0"/>
        <v>65.704772475027767</v>
      </c>
      <c r="Q15" s="92">
        <f t="shared" si="0"/>
        <v>70.90517241379311</v>
      </c>
      <c r="R15" s="92">
        <f t="shared" si="0"/>
        <v>72.896039603960389</v>
      </c>
      <c r="S15" s="92">
        <f t="shared" si="0"/>
        <v>73.655913978494624</v>
      </c>
      <c r="T15" s="92">
        <f t="shared" si="0"/>
        <v>75.297941495124604</v>
      </c>
      <c r="U15" s="92">
        <f>100*U5/SUM(U$5:U$8,U$10)</f>
        <v>75.690607734806633</v>
      </c>
      <c r="V15" s="93">
        <f>100*V5/SUM(V$5:V$8,V$10)</f>
        <v>75.374732334047124</v>
      </c>
    </row>
    <row r="16" spans="1:23" x14ac:dyDescent="0.25">
      <c r="A16" s="85" t="s">
        <v>52</v>
      </c>
      <c r="B16" s="86">
        <f>100*B6/SUM(B$5:B$8,B$10)</f>
        <v>27.741228070175438</v>
      </c>
      <c r="C16" s="87">
        <f t="shared" si="0"/>
        <v>27.728285077951004</v>
      </c>
      <c r="D16" s="87">
        <f t="shared" si="0"/>
        <v>24.295010845986983</v>
      </c>
      <c r="E16" s="87">
        <f t="shared" si="0"/>
        <v>17.041800643086816</v>
      </c>
      <c r="F16" s="87">
        <f t="shared" si="0"/>
        <v>13.3587786259542</v>
      </c>
      <c r="G16" s="87">
        <f t="shared" si="0"/>
        <v>13.414634146341461</v>
      </c>
      <c r="H16" s="87">
        <f t="shared" si="0"/>
        <v>13.146551724137931</v>
      </c>
      <c r="I16" s="87">
        <f t="shared" si="0"/>
        <v>16.519823788546258</v>
      </c>
      <c r="J16" s="87">
        <f t="shared" si="0"/>
        <v>23.336853220696941</v>
      </c>
      <c r="K16" s="87">
        <f t="shared" si="0"/>
        <v>22.250000000000004</v>
      </c>
      <c r="L16" s="86">
        <f t="shared" si="0"/>
        <v>22.457627118644069</v>
      </c>
      <c r="M16" s="87">
        <f t="shared" si="0"/>
        <v>22.949002217294904</v>
      </c>
      <c r="N16" s="87">
        <f t="shared" si="0"/>
        <v>23.743315508021393</v>
      </c>
      <c r="O16" s="87">
        <f t="shared" si="0"/>
        <v>24.33628318584071</v>
      </c>
      <c r="P16" s="87">
        <f t="shared" si="0"/>
        <v>22.75249722530522</v>
      </c>
      <c r="Q16" s="87">
        <f t="shared" si="0"/>
        <v>19.504310344827584</v>
      </c>
      <c r="R16" s="87">
        <f t="shared" si="0"/>
        <v>17.450495049504944</v>
      </c>
      <c r="S16" s="87">
        <f t="shared" si="0"/>
        <v>16.93548387096774</v>
      </c>
      <c r="T16" s="87">
        <f t="shared" si="0"/>
        <v>15.492957746478876</v>
      </c>
      <c r="U16" s="87">
        <f t="shared" ref="U16:V18" si="1">100*U6/SUM(U$5:U$8,U$10)</f>
        <v>15.248618784530386</v>
      </c>
      <c r="V16" s="88">
        <f t="shared" si="1"/>
        <v>15.417558886509637</v>
      </c>
    </row>
    <row r="17" spans="1:22" x14ac:dyDescent="0.25">
      <c r="A17" s="85" t="s">
        <v>53</v>
      </c>
      <c r="B17" s="86">
        <f t="shared" ref="B17:B18" si="2">100*B7/SUM(B$5:B$8,B$10)</f>
        <v>27.192982456140349</v>
      </c>
      <c r="C17" s="87">
        <f t="shared" si="0"/>
        <v>22.49443207126949</v>
      </c>
      <c r="D17" s="87">
        <f t="shared" si="0"/>
        <v>13.665943600867678</v>
      </c>
      <c r="E17" s="87">
        <f t="shared" si="0"/>
        <v>6.6452304394426571</v>
      </c>
      <c r="F17" s="87">
        <f t="shared" si="0"/>
        <v>4.4529262086514008</v>
      </c>
      <c r="G17" s="87">
        <f t="shared" si="0"/>
        <v>3.7940379403794031</v>
      </c>
      <c r="H17" s="87">
        <f t="shared" si="0"/>
        <v>2.5862068965517242</v>
      </c>
      <c r="I17" s="87">
        <f t="shared" si="0"/>
        <v>3.0837004405286348</v>
      </c>
      <c r="J17" s="87">
        <f t="shared" si="0"/>
        <v>6.7581837381203806</v>
      </c>
      <c r="K17" s="87">
        <f t="shared" si="0"/>
        <v>6.0000000000000009</v>
      </c>
      <c r="L17" s="86">
        <f t="shared" si="0"/>
        <v>4.8728813559322033</v>
      </c>
      <c r="M17" s="87">
        <f t="shared" si="0"/>
        <v>5.5432372505543244</v>
      </c>
      <c r="N17" s="87">
        <f t="shared" si="0"/>
        <v>5.7754010695187175</v>
      </c>
      <c r="O17" s="87">
        <f>100*O7/SUM(O$5:O$8,O$10)</f>
        <v>7.1902654867256643</v>
      </c>
      <c r="P17" s="87">
        <f>100*P7/SUM(P$5:P$8,P$10)</f>
        <v>4.1065482796892354</v>
      </c>
      <c r="Q17" s="87">
        <f>100*Q7/SUM(Q$5:Q$8,Q$10)</f>
        <v>2.0474137931034484</v>
      </c>
      <c r="R17" s="87">
        <f t="shared" si="0"/>
        <v>1.7326732673267324</v>
      </c>
      <c r="S17" s="87">
        <f t="shared" si="0"/>
        <v>1.4784946236559138</v>
      </c>
      <c r="T17" s="87">
        <f t="shared" si="0"/>
        <v>1.1917659804983749</v>
      </c>
      <c r="U17" s="87">
        <f t="shared" si="1"/>
        <v>0.99447513812154675</v>
      </c>
      <c r="V17" s="88">
        <f t="shared" si="1"/>
        <v>0.96359743040685231</v>
      </c>
    </row>
    <row r="18" spans="1:22" x14ac:dyDescent="0.25">
      <c r="A18" s="85" t="s">
        <v>54</v>
      </c>
      <c r="B18" s="86">
        <f t="shared" si="2"/>
        <v>14.802631578947368</v>
      </c>
      <c r="C18" s="87">
        <f t="shared" si="0"/>
        <v>12.026726057906458</v>
      </c>
      <c r="D18" s="87">
        <f t="shared" si="0"/>
        <v>7.483731019522776</v>
      </c>
      <c r="E18" s="87">
        <f t="shared" si="0"/>
        <v>6.6452304394426571</v>
      </c>
      <c r="F18" s="87">
        <f t="shared" si="0"/>
        <v>7.2519083969465656</v>
      </c>
      <c r="G18" s="87">
        <f t="shared" si="0"/>
        <v>7.4525745257452565</v>
      </c>
      <c r="H18" s="87">
        <f t="shared" si="0"/>
        <v>7.8663793103448274</v>
      </c>
      <c r="I18" s="87">
        <f t="shared" si="0"/>
        <v>8.3700440528634381</v>
      </c>
      <c r="J18" s="87">
        <f t="shared" si="0"/>
        <v>6.9693769799366425</v>
      </c>
      <c r="K18" s="87">
        <f t="shared" si="0"/>
        <v>7.0000000000000009</v>
      </c>
      <c r="L18" s="86">
        <f t="shared" si="0"/>
        <v>7.2033898305084767</v>
      </c>
      <c r="M18" s="87">
        <f t="shared" si="0"/>
        <v>7.3170731707317085</v>
      </c>
      <c r="N18" s="87">
        <f t="shared" si="0"/>
        <v>7.5935828877005358</v>
      </c>
      <c r="O18" s="87">
        <f t="shared" si="0"/>
        <v>7.3008849557522133</v>
      </c>
      <c r="P18" s="87">
        <f t="shared" si="0"/>
        <v>7.3251942286348521</v>
      </c>
      <c r="Q18" s="87">
        <f t="shared" si="0"/>
        <v>7.4353448275862073</v>
      </c>
      <c r="R18" s="87">
        <f t="shared" si="0"/>
        <v>7.6732673267326721</v>
      </c>
      <c r="S18" s="87">
        <f t="shared" si="0"/>
        <v>7.661290322580645</v>
      </c>
      <c r="T18" s="87">
        <f t="shared" si="0"/>
        <v>7.9089924160346712</v>
      </c>
      <c r="U18" s="87">
        <f t="shared" si="1"/>
        <v>7.955801104972374</v>
      </c>
      <c r="V18" s="88">
        <f t="shared" si="1"/>
        <v>8.1370449678800885</v>
      </c>
    </row>
    <row r="19" spans="1:22" x14ac:dyDescent="0.25">
      <c r="A19" s="94" t="s">
        <v>56</v>
      </c>
      <c r="B19" s="95">
        <f t="shared" ref="B19:V19" si="3">100*B10/SUM(B$5:B$8,B$10)</f>
        <v>0.43859649122807015</v>
      </c>
      <c r="C19" s="96">
        <f t="shared" si="3"/>
        <v>0.33407572383073497</v>
      </c>
      <c r="D19" s="96">
        <f t="shared" si="3"/>
        <v>0.21691973969631237</v>
      </c>
      <c r="E19" s="96">
        <f t="shared" si="3"/>
        <v>0.21436227224008572</v>
      </c>
      <c r="F19" s="96">
        <f t="shared" si="3"/>
        <v>0.2544529262086514</v>
      </c>
      <c r="G19" s="96">
        <f t="shared" si="3"/>
        <v>0.27100271002710025</v>
      </c>
      <c r="H19" s="96">
        <f t="shared" si="3"/>
        <v>0.10775862068965518</v>
      </c>
      <c r="I19" s="96">
        <f t="shared" si="3"/>
        <v>0.11013215859030839</v>
      </c>
      <c r="J19" s="96">
        <f t="shared" si="3"/>
        <v>0.10559662090813095</v>
      </c>
      <c r="K19" s="96">
        <f t="shared" si="3"/>
        <v>0.12500000000000003</v>
      </c>
      <c r="L19" s="95">
        <f t="shared" si="3"/>
        <v>0.10593220338983052</v>
      </c>
      <c r="M19" s="96">
        <f t="shared" si="3"/>
        <v>0.11086474501108649</v>
      </c>
      <c r="N19" s="96">
        <f t="shared" si="3"/>
        <v>0.10695187165775402</v>
      </c>
      <c r="O19" s="96">
        <f t="shared" si="3"/>
        <v>0.11061946902654868</v>
      </c>
      <c r="P19" s="96">
        <f t="shared" si="3"/>
        <v>0.11098779134295229</v>
      </c>
      <c r="Q19" s="96">
        <f t="shared" si="3"/>
        <v>0.10775862068965518</v>
      </c>
      <c r="R19" s="96">
        <f t="shared" si="3"/>
        <v>0.24752475247524749</v>
      </c>
      <c r="S19" s="96">
        <f t="shared" si="3"/>
        <v>0.26881720430107525</v>
      </c>
      <c r="T19" s="96">
        <f t="shared" si="3"/>
        <v>0.10834236186348864</v>
      </c>
      <c r="U19" s="96">
        <f t="shared" si="3"/>
        <v>0.11049723756906077</v>
      </c>
      <c r="V19" s="97">
        <f t="shared" si="3"/>
        <v>0.10706638115631695</v>
      </c>
    </row>
    <row r="21" spans="1:22" x14ac:dyDescent="0.25">
      <c r="A21" s="66" t="s">
        <v>60</v>
      </c>
      <c r="P21" s="71"/>
    </row>
    <row r="22" spans="1:22" x14ac:dyDescent="0.25">
      <c r="A22" s="65" t="s">
        <v>61</v>
      </c>
    </row>
  </sheetData>
  <mergeCells count="2">
    <mergeCell ref="B3:K3"/>
    <mergeCell ref="L3:V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>
      <selection activeCell="B31" sqref="B31"/>
    </sheetView>
  </sheetViews>
  <sheetFormatPr baseColWidth="10" defaultRowHeight="15" x14ac:dyDescent="0.25"/>
  <sheetData>
    <row r="1" spans="1:1" x14ac:dyDescent="0.25">
      <c r="A1" s="10" t="s">
        <v>66</v>
      </c>
    </row>
    <row r="29" spans="2:2" x14ac:dyDescent="0.25">
      <c r="B29" s="112" t="s">
        <v>63</v>
      </c>
    </row>
    <row r="30" spans="2:2" x14ac:dyDescent="0.25">
      <c r="B30" s="67" t="s">
        <v>67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B27" sqref="B27"/>
    </sheetView>
  </sheetViews>
  <sheetFormatPr baseColWidth="10" defaultRowHeight="15" x14ac:dyDescent="0.25"/>
  <sheetData>
    <row r="1" spans="1:1" x14ac:dyDescent="0.25">
      <c r="A1" s="10" t="s">
        <v>64</v>
      </c>
    </row>
    <row r="25" spans="2:2" x14ac:dyDescent="0.25">
      <c r="B25" s="112" t="s">
        <v>63</v>
      </c>
    </row>
    <row r="26" spans="2:2" x14ac:dyDescent="0.25">
      <c r="B26" t="s">
        <v>65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Graphique 1</vt:lpstr>
      <vt:lpstr>Graphique 2</vt:lpstr>
      <vt:lpstr>Graphique 3</vt:lpstr>
      <vt:lpstr>Graphique 4</vt:lpstr>
      <vt:lpstr>Graphique 5</vt:lpstr>
    </vt:vector>
  </TitlesOfParts>
  <Company>PPT/DSI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BEATRIZ, Mikael (DARES)</dc:creator>
  <cp:lastModifiedBy>Bourgeois Alexandre</cp:lastModifiedBy>
  <dcterms:created xsi:type="dcterms:W3CDTF">2022-01-26T07:55:04Z</dcterms:created>
  <dcterms:modified xsi:type="dcterms:W3CDTF">2022-02-16T11:01:25Z</dcterms:modified>
</cp:coreProperties>
</file>