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3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2019_Patrimoine Retraite\"/>
    </mc:Choice>
  </mc:AlternateContent>
  <bookViews>
    <workbookView xWindow="0" yWindow="0" windowWidth="23040" windowHeight="8400" tabRatio="845" activeTab="3"/>
  </bookViews>
  <sheets>
    <sheet name="Stats_des_agreg" sheetId="1" r:id="rId1"/>
    <sheet name="F-A" sheetId="43" r:id="rId2"/>
    <sheet name="F-B2(a)" sheetId="60" r:id="rId3"/>
    <sheet name="F-B2(b)" sheetId="61" r:id="rId4"/>
    <sheet name="F1" sheetId="16" r:id="rId5"/>
    <sheet name="F2" sheetId="49" r:id="rId6"/>
    <sheet name="F3" sheetId="34" r:id="rId7"/>
    <sheet name="F4a" sheetId="18" r:id="rId8"/>
    <sheet name="F4b" sheetId="23" r:id="rId9"/>
    <sheet name="F5" sheetId="48" r:id="rId10"/>
    <sheet name="F6" sheetId="39" r:id="rId11"/>
    <sheet name="F7a" sheetId="58" r:id="rId12"/>
    <sheet name="F7b" sheetId="45" r:id="rId13"/>
    <sheet name="F8" sheetId="35" r:id="rId14"/>
    <sheet name="F9a" sheetId="52" r:id="rId15"/>
    <sheet name="F9b" sheetId="59" r:id="rId16"/>
    <sheet name="F10a" sheetId="56" r:id="rId17"/>
    <sheet name="F10b" sheetId="32" r:id="rId18"/>
    <sheet name="F-C(a)" sheetId="46" r:id="rId19"/>
    <sheet name="F-C(b)" sheetId="53" r:id="rId20"/>
  </sheets>
  <externalReferences>
    <externalReference r:id="rId21"/>
  </externalReferences>
  <calcPr calcId="162913"/>
</workbook>
</file>

<file path=xl/calcChain.xml><?xml version="1.0" encoding="utf-8"?>
<calcChain xmlns="http://schemas.openxmlformats.org/spreadsheetml/2006/main">
  <c r="Y33" i="1" l="1"/>
  <c r="Q33" i="1"/>
  <c r="B94" i="1"/>
  <c r="B97" i="1"/>
  <c r="Q35" i="1"/>
  <c r="B95" i="1"/>
  <c r="B92" i="1"/>
  <c r="L30" i="1"/>
  <c r="Q37" i="1" l="1"/>
  <c r="C91" i="1"/>
  <c r="D91" i="1"/>
  <c r="E91" i="1"/>
  <c r="F91" i="1"/>
  <c r="G91" i="1"/>
  <c r="H91" i="1"/>
  <c r="I91" i="1"/>
  <c r="J91" i="1"/>
  <c r="K91" i="1"/>
  <c r="C92" i="1"/>
  <c r="D92" i="1"/>
  <c r="E92" i="1"/>
  <c r="F92" i="1"/>
  <c r="G92" i="1"/>
  <c r="H92" i="1"/>
  <c r="I92" i="1"/>
  <c r="J92" i="1"/>
  <c r="K92" i="1"/>
  <c r="C94" i="1"/>
  <c r="D94" i="1"/>
  <c r="E94" i="1"/>
  <c r="F94" i="1"/>
  <c r="G94" i="1"/>
  <c r="H94" i="1"/>
  <c r="I94" i="1"/>
  <c r="J94" i="1"/>
  <c r="K94" i="1"/>
  <c r="C95" i="1"/>
  <c r="D95" i="1"/>
  <c r="E95" i="1"/>
  <c r="F95" i="1"/>
  <c r="G95" i="1"/>
  <c r="H95" i="1"/>
  <c r="I95" i="1"/>
  <c r="J95" i="1"/>
  <c r="K95" i="1"/>
  <c r="C97" i="1"/>
  <c r="D97" i="1"/>
  <c r="E97" i="1"/>
  <c r="F97" i="1"/>
  <c r="G97" i="1"/>
  <c r="H97" i="1"/>
  <c r="I97" i="1"/>
  <c r="J97" i="1"/>
  <c r="K97" i="1"/>
  <c r="C98" i="1"/>
  <c r="D98" i="1"/>
  <c r="E98" i="1"/>
  <c r="F98" i="1"/>
  <c r="G98" i="1"/>
  <c r="H98" i="1"/>
  <c r="I98" i="1"/>
  <c r="J98" i="1"/>
  <c r="K98" i="1"/>
  <c r="B98" i="1"/>
  <c r="B91" i="1"/>
  <c r="R30" i="1"/>
  <c r="S30" i="1"/>
  <c r="T30" i="1"/>
  <c r="U30" i="1"/>
  <c r="V30" i="1"/>
  <c r="W30" i="1"/>
  <c r="X30" i="1"/>
  <c r="Y30" i="1"/>
  <c r="R31" i="1"/>
  <c r="S31" i="1"/>
  <c r="T31" i="1"/>
  <c r="U31" i="1"/>
  <c r="V31" i="1"/>
  <c r="W31" i="1"/>
  <c r="X31" i="1"/>
  <c r="Y31" i="1"/>
  <c r="R32" i="1"/>
  <c r="S32" i="1"/>
  <c r="T32" i="1"/>
  <c r="U32" i="1"/>
  <c r="V32" i="1"/>
  <c r="W32" i="1"/>
  <c r="X32" i="1"/>
  <c r="Y32" i="1"/>
  <c r="R33" i="1"/>
  <c r="S33" i="1"/>
  <c r="T33" i="1"/>
  <c r="T34" i="1" s="1"/>
  <c r="U33" i="1"/>
  <c r="U34" i="1" s="1"/>
  <c r="V33" i="1"/>
  <c r="V34" i="1" s="1"/>
  <c r="W33" i="1"/>
  <c r="W34" i="1" s="1"/>
  <c r="X33" i="1"/>
  <c r="Y34" i="1"/>
  <c r="R35" i="1"/>
  <c r="S35" i="1"/>
  <c r="T35" i="1"/>
  <c r="U35" i="1"/>
  <c r="V35" i="1"/>
  <c r="W35" i="1"/>
  <c r="X35" i="1"/>
  <c r="Y35" i="1"/>
  <c r="R36" i="1"/>
  <c r="S36" i="1"/>
  <c r="T36" i="1"/>
  <c r="U36" i="1"/>
  <c r="V36" i="1"/>
  <c r="W36" i="1"/>
  <c r="X36" i="1"/>
  <c r="Y36" i="1"/>
  <c r="R37" i="1"/>
  <c r="S37" i="1"/>
  <c r="T37" i="1"/>
  <c r="U37" i="1"/>
  <c r="V37" i="1"/>
  <c r="W37" i="1"/>
  <c r="X37" i="1"/>
  <c r="Y37" i="1"/>
  <c r="R38" i="1"/>
  <c r="S38" i="1"/>
  <c r="T38" i="1"/>
  <c r="U38" i="1"/>
  <c r="V38" i="1"/>
  <c r="W38" i="1"/>
  <c r="X38" i="1"/>
  <c r="Y38" i="1"/>
  <c r="R39" i="1"/>
  <c r="S39" i="1"/>
  <c r="T39" i="1"/>
  <c r="U39" i="1"/>
  <c r="V39" i="1"/>
  <c r="W39" i="1"/>
  <c r="X39" i="1"/>
  <c r="Y39" i="1"/>
  <c r="R40" i="1"/>
  <c r="S40" i="1"/>
  <c r="T40" i="1"/>
  <c r="T41" i="1" s="1"/>
  <c r="U40" i="1"/>
  <c r="U41" i="1" s="1"/>
  <c r="V40" i="1"/>
  <c r="V41" i="1" s="1"/>
  <c r="W40" i="1"/>
  <c r="W41" i="1" s="1"/>
  <c r="X40" i="1"/>
  <c r="X41" i="1" s="1"/>
  <c r="Y40" i="1"/>
  <c r="Y41" i="1" s="1"/>
  <c r="R41" i="1"/>
  <c r="R42" i="1"/>
  <c r="S42" i="1"/>
  <c r="T42" i="1"/>
  <c r="U42" i="1"/>
  <c r="V42" i="1"/>
  <c r="W42" i="1"/>
  <c r="X42" i="1"/>
  <c r="Y42" i="1"/>
  <c r="R43" i="1"/>
  <c r="S43" i="1"/>
  <c r="S44" i="1" s="1"/>
  <c r="T43" i="1"/>
  <c r="T44" i="1" s="1"/>
  <c r="U43" i="1"/>
  <c r="U44" i="1" s="1"/>
  <c r="V43" i="1"/>
  <c r="V44" i="1" s="1"/>
  <c r="W43" i="1"/>
  <c r="W44" i="1" s="1"/>
  <c r="X43" i="1"/>
  <c r="X44" i="1" s="1"/>
  <c r="Y43" i="1"/>
  <c r="Y44" i="1" s="1"/>
  <c r="Q43" i="1"/>
  <c r="Q42" i="1"/>
  <c r="Q40" i="1"/>
  <c r="Q39" i="1"/>
  <c r="Q38" i="1"/>
  <c r="Q36" i="1"/>
  <c r="Q32" i="1"/>
  <c r="AA42" i="1" s="1"/>
  <c r="Q31" i="1"/>
  <c r="Q30" i="1"/>
  <c r="C93" i="1" l="1"/>
  <c r="J93" i="1"/>
  <c r="X34" i="1"/>
  <c r="S34" i="1"/>
  <c r="I93" i="1"/>
  <c r="E93" i="1"/>
  <c r="F93" i="1"/>
  <c r="R34" i="1"/>
  <c r="I96" i="1"/>
  <c r="H93" i="1"/>
  <c r="D93" i="1"/>
  <c r="K93" i="1"/>
  <c r="G93" i="1"/>
  <c r="I99" i="1"/>
  <c r="E99" i="1"/>
  <c r="R44" i="1"/>
  <c r="J96" i="1"/>
  <c r="F96" i="1"/>
  <c r="H96" i="1"/>
  <c r="D96" i="1"/>
  <c r="K99" i="1"/>
  <c r="G99" i="1"/>
  <c r="C99" i="1"/>
  <c r="F99" i="1"/>
  <c r="E96" i="1"/>
  <c r="B99" i="1"/>
  <c r="J99" i="1"/>
  <c r="B93" i="1"/>
  <c r="K96" i="1"/>
  <c r="G96" i="1"/>
  <c r="C96" i="1"/>
  <c r="H99" i="1"/>
  <c r="D99" i="1"/>
  <c r="Q41" i="1"/>
  <c r="Q34" i="1"/>
  <c r="S41" i="1"/>
  <c r="L8" i="1" l="1"/>
  <c r="M30" i="1" l="1"/>
  <c r="AB42" i="1" l="1"/>
  <c r="AC42" i="1"/>
  <c r="AD42" i="1"/>
  <c r="AE42" i="1"/>
  <c r="AF42" i="1"/>
  <c r="Q44" i="1" l="1"/>
</calcChain>
</file>

<file path=xl/sharedStrings.xml><?xml version="1.0" encoding="utf-8"?>
<sst xmlns="http://schemas.openxmlformats.org/spreadsheetml/2006/main" count="253" uniqueCount="156">
  <si>
    <t>D1</t>
  </si>
  <si>
    <t>D2</t>
  </si>
  <si>
    <t>D3</t>
  </si>
  <si>
    <t>D4</t>
  </si>
  <si>
    <t>D5</t>
  </si>
  <si>
    <t>D6</t>
  </si>
  <si>
    <t>D7</t>
  </si>
  <si>
    <t>D8</t>
  </si>
  <si>
    <t>D9</t>
  </si>
  <si>
    <t>Moyenne</t>
  </si>
  <si>
    <t>Gini</t>
  </si>
  <si>
    <t>D9/D1</t>
  </si>
  <si>
    <t>Capital retraite</t>
  </si>
  <si>
    <t>Capital total</t>
  </si>
  <si>
    <t>Capital retr</t>
  </si>
  <si>
    <t>Patrmoine</t>
  </si>
  <si>
    <t>Capital tot</t>
  </si>
  <si>
    <t>r=2%</t>
  </si>
  <si>
    <t>Patrimoine net (corrigé)</t>
  </si>
  <si>
    <t>Part des indépendants par décile</t>
  </si>
  <si>
    <t>Fortune</t>
  </si>
  <si>
    <t>Fortune par décile de fortune</t>
  </si>
  <si>
    <t>Stats croisées moyennes (2019, r=2%)</t>
  </si>
  <si>
    <t>Fortune par décile de fortune P25</t>
  </si>
  <si>
    <t>Fortune par décile de fortune P75</t>
  </si>
  <si>
    <t>Capital retraite ex post</t>
  </si>
  <si>
    <t>Capital retraite EA par décile de fortune</t>
  </si>
  <si>
    <t>Capital retraite EP par décile de fortune</t>
  </si>
  <si>
    <t>Capital retraite EA par décile de fortune P25</t>
  </si>
  <si>
    <t>Capital retraite EP par décile de fortune P25</t>
  </si>
  <si>
    <t>Capital retraite EA par décile de fortune P75</t>
  </si>
  <si>
    <t>Capital retraite EP par décile de fortune P75</t>
  </si>
  <si>
    <t>Capital EA</t>
  </si>
  <si>
    <t>Régressions</t>
  </si>
  <si>
    <t>CR Ex-ante sur sexe (M)</t>
  </si>
  <si>
    <t>CR Ex-ante sur decpat et sexe (M)</t>
  </si>
  <si>
    <t>Hors réversion EA</t>
  </si>
  <si>
    <t>r=3,5%</t>
  </si>
  <si>
    <t>Capital EA H</t>
  </si>
  <si>
    <t>Capital EA F</t>
  </si>
  <si>
    <t>Sexe</t>
  </si>
  <si>
    <t>Decpat</t>
  </si>
  <si>
    <t>Capital EA sans diplôme</t>
  </si>
  <si>
    <t>Capital EA bac</t>
  </si>
  <si>
    <t>Capital EA bac +</t>
  </si>
  <si>
    <t>Espérance de vie Blanpain par décile de niveau de vie H</t>
  </si>
  <si>
    <t>Espérance de vie Blanpain par décile de niveau de vie F</t>
  </si>
  <si>
    <t>Espérance de vie à 60 ans EA par décile de nivvie H</t>
  </si>
  <si>
    <t>Espérance de vie à 60 ans EA par décile de nivvie F</t>
  </si>
  <si>
    <t>***</t>
  </si>
  <si>
    <t>&lt;D1</t>
  </si>
  <si>
    <t>&gt;D9</t>
  </si>
  <si>
    <t>D1-D2</t>
  </si>
  <si>
    <t>D2-D3</t>
  </si>
  <si>
    <t>D3-D4</t>
  </si>
  <si>
    <t>D4-D5</t>
  </si>
  <si>
    <t>D5-D6</t>
  </si>
  <si>
    <t>D6-D7</t>
  </si>
  <si>
    <t>D7-D8</t>
  </si>
  <si>
    <t>D8-D9</t>
  </si>
  <si>
    <t>Espérance de vie à 60 ans EA par décile de nivvie H avant</t>
  </si>
  <si>
    <t>Espérance de vie à 60 ans EA par décile de nivvie F avant</t>
  </si>
  <si>
    <t>Capital retraite EA med par décile de revenu moyen</t>
  </si>
  <si>
    <t>Capital retraite EP med par décile de revenu moyen</t>
  </si>
  <si>
    <t>Réforme 2019-2002 - esp</t>
  </si>
  <si>
    <t>EA</t>
  </si>
  <si>
    <t>espfixe</t>
  </si>
  <si>
    <t>txr</t>
  </si>
  <si>
    <t>effet esp</t>
  </si>
  <si>
    <t>total</t>
  </si>
  <si>
    <t>reliquat esp</t>
  </si>
  <si>
    <t>Pension med par décile de fortune</t>
  </si>
  <si>
    <t>Revenu med par décile de fortune</t>
  </si>
  <si>
    <t>Esp fixe EA F</t>
  </si>
  <si>
    <t>Esp fixe EA H</t>
  </si>
  <si>
    <t>EA F</t>
  </si>
  <si>
    <t>EA H</t>
  </si>
  <si>
    <t>Taux remplacement fixe EA F</t>
  </si>
  <si>
    <t>Taux remplacement fixe EA H</t>
  </si>
  <si>
    <t>CR EP 2002 F</t>
  </si>
  <si>
    <t>CR EP 2019 F</t>
  </si>
  <si>
    <t>Réforme 2019-2002 - esp F</t>
  </si>
  <si>
    <t>CR EP 2002 H</t>
  </si>
  <si>
    <t>CR EP 2019 H</t>
  </si>
  <si>
    <t>Réforme 2019-2002 - esp H</t>
  </si>
  <si>
    <t>2003 F</t>
  </si>
  <si>
    <t>2003 H</t>
  </si>
  <si>
    <t>Effet des réformes par déciles de fortune</t>
  </si>
  <si>
    <t>2003 esp</t>
  </si>
  <si>
    <t>2003 total</t>
  </si>
  <si>
    <t>2003 reliquat</t>
  </si>
  <si>
    <t>2003 esp F</t>
  </si>
  <si>
    <t>2003 total F</t>
  </si>
  <si>
    <t>2003 reliquat F</t>
  </si>
  <si>
    <t>2003 esp H</t>
  </si>
  <si>
    <t>2003 total H</t>
  </si>
  <si>
    <t>2003 reliquat H</t>
  </si>
  <si>
    <t>Espérance de vie</t>
  </si>
  <si>
    <t xml:space="preserve">Âge de liquidation </t>
  </si>
  <si>
    <t>PENSION</t>
  </si>
  <si>
    <t>CR EA F par décile de fortune</t>
  </si>
  <si>
    <t>CR EA H par décile de fortune</t>
  </si>
  <si>
    <t>Fortune H par décile de fortune</t>
  </si>
  <si>
    <t>Fortune F par décile de fortune</t>
  </si>
  <si>
    <t>Pension H moy par décile de fortune H</t>
  </si>
  <si>
    <t>Pension F moy par décile de fortune F</t>
  </si>
  <si>
    <t>Pension sal moy H par décile de fortune H</t>
  </si>
  <si>
    <t>Pension sal moy F par décile de fortune F</t>
  </si>
  <si>
    <t>espfixe F</t>
  </si>
  <si>
    <t>txr F</t>
  </si>
  <si>
    <t>CR Esp fixe F décile de fortune</t>
  </si>
  <si>
    <t>CR Esp fixe H décile de fortune</t>
  </si>
  <si>
    <t>Txr F (taux) par décile de pension</t>
  </si>
  <si>
    <t>Txr H (taux) par décile de pension</t>
  </si>
  <si>
    <t>CR Txr H par décile de fortune</t>
  </si>
  <si>
    <t>CR Txr F par décile de fortune</t>
  </si>
  <si>
    <t>CR Hors réversion H par décile de fortune</t>
  </si>
  <si>
    <t>CR Hors réversion F par décile de fortune</t>
  </si>
  <si>
    <t>Esp 2019 par décile de patrimoine retraite</t>
  </si>
  <si>
    <t>Esp 2002 par décile de patrimoine retraite</t>
  </si>
  <si>
    <t>Esp 2019 F par décile de patrimoine retraite</t>
  </si>
  <si>
    <t>Esp 2002 F par décile de patrimoine retraite</t>
  </si>
  <si>
    <t>Esp 2019 H par décile de patrimoine retraite</t>
  </si>
  <si>
    <t>Esp 2002 H par décile de patrimoine retraite</t>
  </si>
  <si>
    <t>CR EP 2002 F par décile de fortune</t>
  </si>
  <si>
    <t>CR réforme 2002-2019 esp F par décile de fortune</t>
  </si>
  <si>
    <t>CR EP 2002 H par décile de fortune</t>
  </si>
  <si>
    <t>CR réforme 2002-2019 esp H par décile de fortune</t>
  </si>
  <si>
    <t>CR EP 2002 par décile de fortune</t>
  </si>
  <si>
    <t>CR réforme 2002-2019 esp par décile de fortune</t>
  </si>
  <si>
    <t>CR espfixe par décile de fortune (all)</t>
  </si>
  <si>
    <t>CR taux remplacement unique par décile de fortune (all)</t>
  </si>
  <si>
    <t>r=0,5%</t>
  </si>
  <si>
    <t>espfixe H</t>
  </si>
  <si>
    <t>txr H</t>
  </si>
  <si>
    <t>Esp fixe EA (all)</t>
  </si>
  <si>
    <t>Taux remplacement fixe EA (all)</t>
  </si>
  <si>
    <t>Age liq H décile de fortune</t>
  </si>
  <si>
    <t>Age liq F décile de fortune</t>
  </si>
  <si>
    <t>Esp H décile de fortune</t>
  </si>
  <si>
    <t>Esp F décile de fortune</t>
  </si>
  <si>
    <t>Age dec moy H EA décile de fortune</t>
  </si>
  <si>
    <t>Age dec moy F EA décile de fortune</t>
  </si>
  <si>
    <t>Fortune med par décile de revenu moyen</t>
  </si>
  <si>
    <t>Fortune med par décile de revenu moyen sal</t>
  </si>
  <si>
    <t xml:space="preserve">                                                                                                        </t>
  </si>
  <si>
    <t>Esp F par décile de revenu F</t>
  </si>
  <si>
    <t>Esp H par décile de revenu H</t>
  </si>
  <si>
    <t>F</t>
  </si>
  <si>
    <t>P10</t>
  </si>
  <si>
    <t>P25</t>
  </si>
  <si>
    <t>P50</t>
  </si>
  <si>
    <t>P75</t>
  </si>
  <si>
    <t>P90</t>
  </si>
  <si>
    <t>mean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</si>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</sst>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"/>
    <numFmt numFmtId="165" formatCode="#,##0.0"/>
    <numFmt numFmtId="166" formatCode="0.0"/>
    <numFmt numFmtId="167" formatCode="0.0%"/>
    <numFmt numFmtId="168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rgb="FF00000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i/>
      <sz val="10"/>
      <color theme="1"/>
      <name val="Arial Narrow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7">
    <xf numFmtId="0" fontId="0" fillId="0" borderId="0" xfId="0"/>
    <xf numFmtId="0" fontId="19" fillId="0" borderId="0" xfId="0" applyFont="1" applyFill="1" applyBorder="1" applyAlignment="1">
      <alignment horizontal="center"/>
    </xf>
    <xf numFmtId="3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wrapText="1"/>
    </xf>
    <xf numFmtId="3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3" fontId="19" fillId="0" borderId="0" xfId="0" applyNumberFormat="1" applyFont="1" applyFill="1" applyAlignment="1">
      <alignment horizontal="center"/>
    </xf>
    <xf numFmtId="168" fontId="19" fillId="0" borderId="0" xfId="1" applyNumberFormat="1" applyFont="1" applyFill="1" applyAlignment="1">
      <alignment horizontal="center"/>
    </xf>
    <xf numFmtId="168" fontId="19" fillId="0" borderId="0" xfId="0" applyNumberFormat="1" applyFont="1" applyFill="1" applyAlignment="1">
      <alignment horizontal="center"/>
    </xf>
    <xf numFmtId="164" fontId="19" fillId="0" borderId="0" xfId="0" applyNumberFormat="1" applyFont="1" applyFill="1" applyAlignment="1">
      <alignment horizontal="center"/>
    </xf>
    <xf numFmtId="165" fontId="19" fillId="0" borderId="0" xfId="0" applyNumberFormat="1" applyFont="1" applyFill="1" applyAlignment="1">
      <alignment horizontal="center"/>
    </xf>
    <xf numFmtId="9" fontId="19" fillId="0" borderId="0" xfId="1" applyFont="1" applyFill="1" applyBorder="1" applyAlignment="1">
      <alignment horizontal="center"/>
    </xf>
    <xf numFmtId="168" fontId="19" fillId="0" borderId="0" xfId="1" applyNumberFormat="1" applyFont="1" applyFill="1" applyBorder="1" applyAlignment="1">
      <alignment horizontal="center"/>
    </xf>
    <xf numFmtId="166" fontId="19" fillId="0" borderId="0" xfId="1" applyNumberFormat="1" applyFont="1" applyFill="1" applyBorder="1" applyAlignment="1">
      <alignment horizontal="center"/>
    </xf>
    <xf numFmtId="166" fontId="19" fillId="0" borderId="0" xfId="0" applyNumberFormat="1" applyFont="1" applyFill="1" applyBorder="1" applyAlignment="1">
      <alignment horizontal="center"/>
    </xf>
    <xf numFmtId="3" fontId="19" fillId="0" borderId="0" xfId="1" applyNumberFormat="1" applyFont="1" applyFill="1" applyBorder="1" applyAlignment="1">
      <alignment horizontal="center"/>
    </xf>
    <xf numFmtId="168" fontId="19" fillId="0" borderId="0" xfId="0" applyNumberFormat="1" applyFont="1" applyFill="1" applyBorder="1" applyAlignment="1">
      <alignment horizontal="center"/>
    </xf>
    <xf numFmtId="1" fontId="19" fillId="0" borderId="0" xfId="0" applyNumberFormat="1" applyFont="1" applyFill="1" applyBorder="1" applyAlignment="1">
      <alignment horizontal="center"/>
    </xf>
    <xf numFmtId="165" fontId="19" fillId="0" borderId="0" xfId="0" applyNumberFormat="1" applyFont="1" applyFill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/>
    </xf>
    <xf numFmtId="167" fontId="19" fillId="0" borderId="0" xfId="1" applyNumberFormat="1" applyFont="1" applyFill="1" applyBorder="1" applyAlignment="1">
      <alignment horizontal="center"/>
    </xf>
    <xf numFmtId="3" fontId="19" fillId="0" borderId="0" xfId="0" applyNumberFormat="1" applyFont="1" applyFill="1" applyAlignment="1">
      <alignment horizontal="center" vertical="center"/>
    </xf>
    <xf numFmtId="167" fontId="19" fillId="0" borderId="0" xfId="1" applyNumberFormat="1" applyFont="1" applyFill="1" applyAlignment="1">
      <alignment horizontal="center"/>
    </xf>
    <xf numFmtId="0" fontId="18" fillId="0" borderId="0" xfId="0" quotePrefix="1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Fill="1" applyBorder="1" applyAlignment="1"/>
    <xf numFmtId="3" fontId="20" fillId="0" borderId="0" xfId="0" applyNumberFormat="1" applyFont="1" applyFill="1" applyBorder="1" applyAlignment="1"/>
    <xf numFmtId="3" fontId="19" fillId="0" borderId="0" xfId="1" applyNumberFormat="1" applyFont="1" applyFill="1" applyAlignment="1">
      <alignment horizontal="center" vertical="center"/>
    </xf>
    <xf numFmtId="3" fontId="19" fillId="0" borderId="0" xfId="1" applyNumberFormat="1" applyFont="1" applyFill="1" applyBorder="1" applyAlignment="1">
      <alignment horizontal="center" vertical="center"/>
    </xf>
    <xf numFmtId="166" fontId="19" fillId="0" borderId="0" xfId="0" applyNumberFormat="1" applyFont="1" applyFill="1" applyAlignment="1">
      <alignment horizontal="center" vertical="center"/>
    </xf>
    <xf numFmtId="166" fontId="19" fillId="0" borderId="0" xfId="0" applyNumberFormat="1" applyFont="1" applyFill="1" applyBorder="1" applyAlignment="1">
      <alignment horizontal="center" vertical="center"/>
    </xf>
    <xf numFmtId="9" fontId="19" fillId="0" borderId="0" xfId="1" applyFont="1" applyFill="1" applyAlignment="1">
      <alignment horizontal="center" vertical="center"/>
    </xf>
    <xf numFmtId="9" fontId="19" fillId="0" borderId="0" xfId="1" applyFont="1" applyFill="1" applyBorder="1" applyAlignment="1">
      <alignment horizontal="center" vertical="center"/>
    </xf>
    <xf numFmtId="165" fontId="19" fillId="0" borderId="0" xfId="1" applyNumberFormat="1" applyFont="1" applyFill="1" applyBorder="1" applyAlignment="1">
      <alignment horizontal="center"/>
    </xf>
    <xf numFmtId="3" fontId="0" fillId="0" borderId="0" xfId="0" applyNumberFormat="1"/>
    <xf numFmtId="167" fontId="19" fillId="0" borderId="0" xfId="0" applyNumberFormat="1" applyFont="1" applyFill="1" applyBorder="1" applyAlignment="1">
      <alignment horizontal="center"/>
    </xf>
    <xf numFmtId="0" fontId="19" fillId="0" borderId="0" xfId="0" applyFont="1"/>
    <xf numFmtId="3" fontId="19" fillId="0" borderId="0" xfId="0" applyNumberFormat="1" applyFont="1" applyAlignment="1">
      <alignment horizontal="center"/>
    </xf>
    <xf numFmtId="9" fontId="19" fillId="0" borderId="0" xfId="1" applyFont="1"/>
    <xf numFmtId="0" fontId="20" fillId="0" borderId="0" xfId="0" applyFont="1" applyFill="1" applyBorder="1" applyAlignment="1">
      <alignment horizontal="center" wrapText="1"/>
    </xf>
    <xf numFmtId="167" fontId="19" fillId="0" borderId="0" xfId="1" applyNumberFormat="1" applyFont="1" applyAlignment="1">
      <alignment horizontal="center"/>
    </xf>
    <xf numFmtId="165" fontId="19" fillId="0" borderId="0" xfId="1" applyNumberFormat="1" applyFont="1" applyFill="1" applyAlignment="1">
      <alignment horizontal="center" vertical="center"/>
    </xf>
    <xf numFmtId="165" fontId="19" fillId="0" borderId="0" xfId="1" applyNumberFormat="1" applyFont="1" applyFill="1" applyBorder="1" applyAlignment="1">
      <alignment horizontal="center" vertical="center"/>
    </xf>
    <xf numFmtId="165" fontId="19" fillId="0" borderId="0" xfId="0" applyNumberFormat="1" applyFont="1" applyFill="1" applyAlignment="1">
      <alignment horizontal="center" vertical="center"/>
    </xf>
    <xf numFmtId="165" fontId="19" fillId="0" borderId="0" xfId="0" applyNumberFormat="1" applyFont="1" applyFill="1" applyBorder="1" applyAlignment="1">
      <alignment horizontal="center" vertical="center"/>
    </xf>
    <xf numFmtId="167" fontId="19" fillId="0" borderId="0" xfId="1" applyNumberFormat="1" applyFont="1" applyFill="1" applyAlignment="1">
      <alignment horizontal="center" vertical="center"/>
    </xf>
    <xf numFmtId="3" fontId="19" fillId="0" borderId="0" xfId="0" applyNumberFormat="1" applyFont="1" applyFill="1" applyBorder="1" applyAlignment="1">
      <alignment horizontal="left" wrapText="1"/>
    </xf>
    <xf numFmtId="3" fontId="19" fillId="0" borderId="0" xfId="1" applyNumberFormat="1" applyFont="1"/>
    <xf numFmtId="3" fontId="19" fillId="0" borderId="0" xfId="0" applyNumberFormat="1" applyFont="1"/>
    <xf numFmtId="2" fontId="19" fillId="0" borderId="0" xfId="0" applyNumberFormat="1" applyFont="1" applyFill="1" applyAlignment="1">
      <alignment horizontal="center"/>
    </xf>
    <xf numFmtId="2" fontId="19" fillId="0" borderId="0" xfId="1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center"/>
    </xf>
    <xf numFmtId="166" fontId="19" fillId="0" borderId="0" xfId="1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 % - Accent1" xfId="20" builtinId="30" customBuiltin="1"/>
    <cellStyle name="20 % - Accent2" xfId="24" builtinId="34" customBuiltin="1"/>
    <cellStyle name="20 % - Accent3" xfId="28" builtinId="38" customBuiltin="1"/>
    <cellStyle name="20 % - Accent4" xfId="32" builtinId="42" customBuiltin="1"/>
    <cellStyle name="20 % - Accent5" xfId="36" builtinId="46" customBuiltin="1"/>
    <cellStyle name="20 % - Accent6" xfId="40" builtinId="50" customBuiltin="1"/>
    <cellStyle name="40 % - Accent1" xfId="21" builtinId="31" customBuiltin="1"/>
    <cellStyle name="40 % - Accent2" xfId="25" builtinId="35" customBuiltin="1"/>
    <cellStyle name="40 % - Accent3" xfId="29" builtinId="39" customBuiltin="1"/>
    <cellStyle name="40 % - Accent4" xfId="33" builtinId="43" customBuiltin="1"/>
    <cellStyle name="40 % - Accent5" xfId="37" builtinId="47" customBuiltin="1"/>
    <cellStyle name="40 % - Accent6" xfId="41" builtinId="51" customBuiltin="1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Entrée" xfId="10" builtinId="20" customBuiltin="1"/>
    <cellStyle name="Insatisfaisant" xfId="8" builtinId="27" customBuiltin="1"/>
    <cellStyle name="Neutre" xfId="9" builtinId="28" customBuiltin="1"/>
    <cellStyle name="Normal" xfId="0" builtinId="0"/>
    <cellStyle name="Note" xfId="16" builtinId="10" customBuiltin="1"/>
    <cellStyle name="Pourcentage" xfId="1" builtinId="5"/>
    <cellStyle name="Satisfaisant" xfId="7" builtinId="26" customBuiltin="1"/>
    <cellStyle name="Sortie" xfId="11" builtinId="21" customBuiltin="1"/>
    <cellStyle name="Texte explicatif" xfId="17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8" builtinId="25" customBuiltin="1"/>
    <cellStyle name="Vérificatio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hartsheet" Target="chartsheets/sheet12.xml"/><Relationship Id="rId18" Type="http://schemas.openxmlformats.org/officeDocument/2006/relationships/chartsheet" Target="chartsheets/sheet17.xml"/><Relationship Id="rId3" Type="http://schemas.openxmlformats.org/officeDocument/2006/relationships/chartsheet" Target="chartsheets/sheet2.xml"/><Relationship Id="rId21" Type="http://schemas.openxmlformats.org/officeDocument/2006/relationships/externalLink" Target="externalLinks/externalLink1.xml"/><Relationship Id="rId7" Type="http://schemas.openxmlformats.org/officeDocument/2006/relationships/chartsheet" Target="chartsheets/sheet6.xml"/><Relationship Id="rId12" Type="http://schemas.openxmlformats.org/officeDocument/2006/relationships/chartsheet" Target="chartsheets/sheet11.xml"/><Relationship Id="rId17" Type="http://schemas.openxmlformats.org/officeDocument/2006/relationships/chartsheet" Target="chartsheets/sheet16.xml"/><Relationship Id="rId25" Type="http://schemas.openxmlformats.org/officeDocument/2006/relationships/calcChain" Target="calcChain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15.xml"/><Relationship Id="rId20" Type="http://schemas.openxmlformats.org/officeDocument/2006/relationships/chartsheet" Target="chartsheets/sheet19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24" Type="http://schemas.openxmlformats.org/officeDocument/2006/relationships/sharedStrings" Target="sharedStrings.xml"/><Relationship Id="rId5" Type="http://schemas.openxmlformats.org/officeDocument/2006/relationships/chartsheet" Target="chartsheets/sheet4.xml"/><Relationship Id="rId15" Type="http://schemas.openxmlformats.org/officeDocument/2006/relationships/chartsheet" Target="chartsheets/sheet14.xml"/><Relationship Id="rId23" Type="http://schemas.openxmlformats.org/officeDocument/2006/relationships/styles" Target="styles.xml"/><Relationship Id="rId10" Type="http://schemas.openxmlformats.org/officeDocument/2006/relationships/chartsheet" Target="chartsheets/sheet9.xml"/><Relationship Id="rId19" Type="http://schemas.openxmlformats.org/officeDocument/2006/relationships/chartsheet" Target="chartsheets/sheet18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chartsheet" Target="chartsheets/sheet13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6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2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4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6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114207310605306E-2"/>
          <c:y val="2.3003276114399229E-2"/>
          <c:w val="0.944626862813569"/>
          <c:h val="0.90338986288269085"/>
        </c:manualLayout>
      </c:layout>
      <c:lineChart>
        <c:grouping val="standard"/>
        <c:varyColors val="0"/>
        <c:ser>
          <c:idx val="4"/>
          <c:order val="0"/>
          <c:tx>
            <c:v>Décile de nivvie F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Stats_des_agreg!$B$30:$K$30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Stats_des_agreg!$B$34:$K$34</c:f>
              <c:numCache>
                <c:formatCode>0.0</c:formatCode>
                <c:ptCount val="10"/>
                <c:pt idx="0">
                  <c:v>25.283529999999999</c:v>
                </c:pt>
                <c:pt idx="1">
                  <c:v>25.381180000000001</c:v>
                </c:pt>
                <c:pt idx="2">
                  <c:v>26.346119999999999</c:v>
                </c:pt>
                <c:pt idx="3">
                  <c:v>26.931740000000001</c:v>
                </c:pt>
                <c:pt idx="4">
                  <c:v>27.436019999999999</c:v>
                </c:pt>
                <c:pt idx="5">
                  <c:v>27.613589999999999</c:v>
                </c:pt>
                <c:pt idx="6">
                  <c:v>28.32123</c:v>
                </c:pt>
                <c:pt idx="7">
                  <c:v>28.353449999999999</c:v>
                </c:pt>
                <c:pt idx="8">
                  <c:v>29.095379999999999</c:v>
                </c:pt>
                <c:pt idx="9">
                  <c:v>29.78717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E38-41DF-9590-A0A1D57D027D}"/>
            </c:ext>
          </c:extLst>
        </c:ser>
        <c:ser>
          <c:idx val="1"/>
          <c:order val="1"/>
          <c:tx>
            <c:v>Décile de nivvie H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Stats_des_agreg!$B$30:$K$30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Stats_des_agreg!$B$33:$K$33</c:f>
              <c:numCache>
                <c:formatCode>0.0</c:formatCode>
                <c:ptCount val="10"/>
                <c:pt idx="0">
                  <c:v>19.493880000000001</c:v>
                </c:pt>
                <c:pt idx="1">
                  <c:v>20.201930000000001</c:v>
                </c:pt>
                <c:pt idx="2">
                  <c:v>20.769960000000001</c:v>
                </c:pt>
                <c:pt idx="3">
                  <c:v>21.654599999999999</c:v>
                </c:pt>
                <c:pt idx="4">
                  <c:v>22.42981</c:v>
                </c:pt>
                <c:pt idx="5">
                  <c:v>22.839189999999999</c:v>
                </c:pt>
                <c:pt idx="6">
                  <c:v>23.358260000000001</c:v>
                </c:pt>
                <c:pt idx="7">
                  <c:v>23.565539999999999</c:v>
                </c:pt>
                <c:pt idx="8">
                  <c:v>25.24502</c:v>
                </c:pt>
                <c:pt idx="9">
                  <c:v>26.57132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E38-41DF-9590-A0A1D57D027D}"/>
            </c:ext>
          </c:extLst>
        </c:ser>
        <c:ser>
          <c:idx val="0"/>
          <c:order val="2"/>
          <c:tx>
            <c:v>Blanpain F</c:v>
          </c:tx>
          <c:spPr>
            <a:ln w="19050" cap="rnd">
              <a:solidFill>
                <a:srgbClr val="C00000"/>
              </a:solidFill>
              <a:prstDash val="lgDash"/>
              <a:round/>
            </a:ln>
            <a:effectLst/>
          </c:spPr>
          <c:marker>
            <c:symbol val="none"/>
          </c:marker>
          <c:cat>
            <c:strRef>
              <c:f>Stats_des_agreg!$B$30:$K$30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Stats_des_agreg!$B$32:$K$32</c:f>
              <c:numCache>
                <c:formatCode>0.0</c:formatCode>
                <c:ptCount val="10"/>
                <c:pt idx="0">
                  <c:v>24.65</c:v>
                </c:pt>
                <c:pt idx="1">
                  <c:v>25.8</c:v>
                </c:pt>
                <c:pt idx="2">
                  <c:v>26.55</c:v>
                </c:pt>
                <c:pt idx="3">
                  <c:v>27.1</c:v>
                </c:pt>
                <c:pt idx="4">
                  <c:v>27.5</c:v>
                </c:pt>
                <c:pt idx="5">
                  <c:v>27.8</c:v>
                </c:pt>
                <c:pt idx="6">
                  <c:v>28.1</c:v>
                </c:pt>
                <c:pt idx="7">
                  <c:v>28.5</c:v>
                </c:pt>
                <c:pt idx="8">
                  <c:v>28.9</c:v>
                </c:pt>
                <c:pt idx="9">
                  <c:v>29.5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E38-41DF-9590-A0A1D57D027D}"/>
            </c:ext>
          </c:extLst>
        </c:ser>
        <c:ser>
          <c:idx val="2"/>
          <c:order val="3"/>
          <c:tx>
            <c:v>Blanpain H</c:v>
          </c:tx>
          <c:spPr>
            <a:ln w="19050" cap="rnd">
              <a:solidFill>
                <a:srgbClr val="0070C0"/>
              </a:solidFill>
              <a:prstDash val="lgDash"/>
              <a:round/>
            </a:ln>
            <a:effectLst/>
          </c:spPr>
          <c:marker>
            <c:symbol val="none"/>
          </c:marker>
          <c:cat>
            <c:strRef>
              <c:f>Stats_des_agreg!$B$30:$K$30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Stats_des_agreg!$B$31:$K$31</c:f>
              <c:numCache>
                <c:formatCode>0.0</c:formatCode>
                <c:ptCount val="10"/>
                <c:pt idx="0">
                  <c:v>19</c:v>
                </c:pt>
                <c:pt idx="1">
                  <c:v>20.05</c:v>
                </c:pt>
                <c:pt idx="2">
                  <c:v>20.9</c:v>
                </c:pt>
                <c:pt idx="3">
                  <c:v>21.65</c:v>
                </c:pt>
                <c:pt idx="4">
                  <c:v>22.25</c:v>
                </c:pt>
                <c:pt idx="5">
                  <c:v>22.85</c:v>
                </c:pt>
                <c:pt idx="6">
                  <c:v>23.45</c:v>
                </c:pt>
                <c:pt idx="7">
                  <c:v>24.1</c:v>
                </c:pt>
                <c:pt idx="8">
                  <c:v>24.9</c:v>
                </c:pt>
                <c:pt idx="9">
                  <c:v>26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9E38-41DF-9590-A0A1D57D027D}"/>
            </c:ext>
          </c:extLst>
        </c:ser>
        <c:ser>
          <c:idx val="3"/>
          <c:order val="4"/>
          <c:tx>
            <c:v>Avant H</c:v>
          </c:tx>
          <c:spPr>
            <a:ln w="1905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Stats_des_agreg!$B$30:$K$30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Stats_des_agreg!$B$35:$K$35</c:f>
              <c:numCache>
                <c:formatCode>0.0</c:formatCode>
                <c:ptCount val="10"/>
                <c:pt idx="0">
                  <c:v>20.73</c:v>
                </c:pt>
                <c:pt idx="1">
                  <c:v>22.32</c:v>
                </c:pt>
                <c:pt idx="2">
                  <c:v>22.68</c:v>
                </c:pt>
                <c:pt idx="3">
                  <c:v>23.35</c:v>
                </c:pt>
                <c:pt idx="4">
                  <c:v>23.86</c:v>
                </c:pt>
                <c:pt idx="5">
                  <c:v>24.59</c:v>
                </c:pt>
                <c:pt idx="6">
                  <c:v>24.81</c:v>
                </c:pt>
                <c:pt idx="7">
                  <c:v>25.24</c:v>
                </c:pt>
                <c:pt idx="8">
                  <c:v>26.55</c:v>
                </c:pt>
                <c:pt idx="9">
                  <c:v>27.73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9E38-41DF-9590-A0A1D57D027D}"/>
            </c:ext>
          </c:extLst>
        </c:ser>
        <c:ser>
          <c:idx val="5"/>
          <c:order val="5"/>
          <c:tx>
            <c:v>Avant F</c:v>
          </c:tx>
          <c:spPr>
            <a:ln w="19050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Stats_des_agreg!$B$30:$K$30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Stats_des_agreg!$B$36:$K$36</c:f>
              <c:numCache>
                <c:formatCode>0.0</c:formatCode>
                <c:ptCount val="10"/>
                <c:pt idx="0">
                  <c:v>27.5</c:v>
                </c:pt>
                <c:pt idx="1">
                  <c:v>27.6</c:v>
                </c:pt>
                <c:pt idx="2">
                  <c:v>28.6</c:v>
                </c:pt>
                <c:pt idx="3">
                  <c:v>28.7</c:v>
                </c:pt>
                <c:pt idx="4">
                  <c:v>29</c:v>
                </c:pt>
                <c:pt idx="5">
                  <c:v>29.49</c:v>
                </c:pt>
                <c:pt idx="6">
                  <c:v>29.67</c:v>
                </c:pt>
                <c:pt idx="7">
                  <c:v>30.06</c:v>
                </c:pt>
                <c:pt idx="8">
                  <c:v>30.64</c:v>
                </c:pt>
                <c:pt idx="9">
                  <c:v>30.85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9E38-41DF-9590-A0A1D57D0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378512"/>
        <c:axId val="394266384"/>
      </c:lineChart>
      <c:catAx>
        <c:axId val="161378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 b="1">
                    <a:solidFill>
                      <a:sysClr val="windowText" lastClr="000000"/>
                    </a:solidFill>
                  </a:rPr>
                  <a:t>Déciles de niveau de vie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4266384"/>
        <c:crosses val="autoZero"/>
        <c:auto val="1"/>
        <c:lblAlgn val="ctr"/>
        <c:lblOffset val="100"/>
        <c:tickMarkSkip val="1"/>
        <c:noMultiLvlLbl val="1"/>
      </c:catAx>
      <c:valAx>
        <c:axId val="394266384"/>
        <c:scaling>
          <c:orientation val="minMax"/>
          <c:max val="33"/>
          <c:min val="1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378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4"/>
          <c:order val="0"/>
          <c:tx>
            <c:v>Décile de pension F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Stats_des_agreg!$B$30:$K$30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Stats_des_agreg!$B$70:$K$70</c:f>
              <c:numCache>
                <c:formatCode>0%</c:formatCode>
                <c:ptCount val="10"/>
                <c:pt idx="0">
                  <c:v>1.6513302999999999</c:v>
                </c:pt>
                <c:pt idx="1">
                  <c:v>1.2035444</c:v>
                </c:pt>
                <c:pt idx="2">
                  <c:v>0.93939649999999997</c:v>
                </c:pt>
                <c:pt idx="3">
                  <c:v>0.86442949999999996</c:v>
                </c:pt>
                <c:pt idx="4">
                  <c:v>0.8649656</c:v>
                </c:pt>
                <c:pt idx="5">
                  <c:v>0.8451864</c:v>
                </c:pt>
                <c:pt idx="6">
                  <c:v>0.87400239999999996</c:v>
                </c:pt>
                <c:pt idx="7">
                  <c:v>0.82688090000000003</c:v>
                </c:pt>
                <c:pt idx="8">
                  <c:v>0.80632519999999996</c:v>
                </c:pt>
                <c:pt idx="9">
                  <c:v>0.87869180000000002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818-40A7-B917-66E1B09EAD2C}"/>
            </c:ext>
          </c:extLst>
        </c:ser>
        <c:ser>
          <c:idx val="1"/>
          <c:order val="1"/>
          <c:tx>
            <c:v>Décile de pension H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Stats_des_agreg!$B$30:$K$30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Stats_des_agreg!$B$71:$K$71</c:f>
              <c:numCache>
                <c:formatCode>0%</c:formatCode>
                <c:ptCount val="10"/>
                <c:pt idx="0">
                  <c:v>1.3661041</c:v>
                </c:pt>
                <c:pt idx="1">
                  <c:v>1.0202583000000001</c:v>
                </c:pt>
                <c:pt idx="2">
                  <c:v>0.88732169999999999</c:v>
                </c:pt>
                <c:pt idx="3">
                  <c:v>0.84807770000000005</c:v>
                </c:pt>
                <c:pt idx="4">
                  <c:v>0.84012830000000005</c:v>
                </c:pt>
                <c:pt idx="5">
                  <c:v>0.82156180000000001</c:v>
                </c:pt>
                <c:pt idx="6">
                  <c:v>0.81259990000000004</c:v>
                </c:pt>
                <c:pt idx="7">
                  <c:v>0.81487509999999996</c:v>
                </c:pt>
                <c:pt idx="8">
                  <c:v>0.77181820000000001</c:v>
                </c:pt>
                <c:pt idx="9">
                  <c:v>0.73805050000000005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818-40A7-B917-66E1B09EA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609384"/>
        <c:axId val="181609776"/>
      </c:lineChart>
      <c:catAx>
        <c:axId val="181609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 b="1" i="0" baseline="0">
                    <a:solidFill>
                      <a:sysClr val="windowText" lastClr="000000"/>
                    </a:solidFill>
                    <a:effectLst/>
                  </a:rPr>
                  <a:t>Déciles de pension</a:t>
                </a:r>
                <a:endParaRPr lang="fr-FR" sz="12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0.45197788768850095"/>
              <c:y val="0.9462909946342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609776"/>
        <c:crosses val="autoZero"/>
        <c:auto val="1"/>
        <c:lblAlgn val="ctr"/>
        <c:lblOffset val="100"/>
        <c:tickMarkSkip val="1"/>
        <c:noMultiLvlLbl val="1"/>
      </c:catAx>
      <c:valAx>
        <c:axId val="181609776"/>
        <c:scaling>
          <c:orientation val="minMax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609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48828796613237E-2"/>
          <c:y val="2.091206919490839E-2"/>
          <c:w val="0.91829224132756104"/>
          <c:h val="0.89293382828523671"/>
        </c:manualLayout>
      </c:layout>
      <c:lineChart>
        <c:grouping val="standard"/>
        <c:varyColors val="0"/>
        <c:ser>
          <c:idx val="0"/>
          <c:order val="0"/>
          <c:tx>
            <c:v>CR EA</c:v>
          </c:tx>
          <c:spPr>
            <a:ln w="25400" cap="rnd">
              <a:solidFill>
                <a:srgbClr val="00B0F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74D9-4637-AD41-136920A83E52}"/>
              </c:ext>
            </c:extLst>
          </c:dPt>
          <c:cat>
            <c:strRef>
              <c:f>Stats_des_agreg!$B$30:$K$30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  <c:extLst xmlns:c15="http://schemas.microsoft.com/office/drawing/2012/chart"/>
            </c:strRef>
          </c:cat>
          <c:val>
            <c:numRef>
              <c:f>Stats_des_agreg!$B$51:$K$51</c:f>
              <c:numCache>
                <c:formatCode>#,##0</c:formatCode>
                <c:ptCount val="10"/>
                <c:pt idx="0">
                  <c:v>314659.5</c:v>
                </c:pt>
                <c:pt idx="1">
                  <c:v>347478.8</c:v>
                </c:pt>
                <c:pt idx="2">
                  <c:v>405068.7</c:v>
                </c:pt>
                <c:pt idx="3">
                  <c:v>446840.6</c:v>
                </c:pt>
                <c:pt idx="4">
                  <c:v>489493.9</c:v>
                </c:pt>
                <c:pt idx="5">
                  <c:v>487062.2</c:v>
                </c:pt>
                <c:pt idx="6">
                  <c:v>499604.2</c:v>
                </c:pt>
                <c:pt idx="7">
                  <c:v>493809.7</c:v>
                </c:pt>
                <c:pt idx="8">
                  <c:v>502281.8</c:v>
                </c:pt>
                <c:pt idx="9">
                  <c:v>483271.2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EBF-4821-A5CB-1BC99F867AA3}"/>
            </c:ext>
          </c:extLst>
        </c:ser>
        <c:ser>
          <c:idx val="2"/>
          <c:order val="1"/>
          <c:tx>
            <c:v>Txr EA H</c:v>
          </c:tx>
          <c:spPr>
            <a:ln w="19050" cap="rnd">
              <a:solidFill>
                <a:srgbClr val="00B0F0"/>
              </a:solidFill>
              <a:prstDash val="lgDash"/>
              <a:round/>
            </a:ln>
            <a:effectLst/>
          </c:spPr>
          <c:marker>
            <c:symbol val="none"/>
          </c:marker>
          <c:cat>
            <c:strRef>
              <c:f>Stats_des_agreg!$B$30:$K$30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Stats_des_agreg!$B$87:$K$87</c:f>
              <c:numCache>
                <c:formatCode>#,##0</c:formatCode>
                <c:ptCount val="10"/>
                <c:pt idx="0">
                  <c:v>276332.2</c:v>
                </c:pt>
                <c:pt idx="1">
                  <c:v>325494.2</c:v>
                </c:pt>
                <c:pt idx="2">
                  <c:v>390275.8</c:v>
                </c:pt>
                <c:pt idx="3">
                  <c:v>473720.8</c:v>
                </c:pt>
                <c:pt idx="4">
                  <c:v>502266.4</c:v>
                </c:pt>
                <c:pt idx="5">
                  <c:v>512760.8</c:v>
                </c:pt>
                <c:pt idx="6">
                  <c:v>523192.8</c:v>
                </c:pt>
                <c:pt idx="7">
                  <c:v>535154.80000000005</c:v>
                </c:pt>
                <c:pt idx="8">
                  <c:v>570180.6</c:v>
                </c:pt>
                <c:pt idx="9">
                  <c:v>642254.6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EBF-4821-A5CB-1BC99F867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610952"/>
        <c:axId val="181611344"/>
      </c:lineChart>
      <c:catAx>
        <c:axId val="181610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 b="1" i="0" baseline="0">
                    <a:effectLst/>
                  </a:rPr>
                  <a:t>Déciles de patrimoine privé</a:t>
                </a:r>
                <a:endParaRPr lang="fr-FR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3786653781867146"/>
              <c:y val="0.960163121184781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611344"/>
        <c:crosses val="autoZero"/>
        <c:auto val="1"/>
        <c:lblAlgn val="ctr"/>
        <c:lblOffset val="100"/>
        <c:tickMarkSkip val="1"/>
        <c:noMultiLvlLbl val="1"/>
      </c:catAx>
      <c:valAx>
        <c:axId val="181611344"/>
        <c:scaling>
          <c:orientation val="minMax"/>
          <c:max val="650000"/>
          <c:min val="2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610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fr-FR"/>
    </a:p>
  </c:txPr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48828796613237E-2"/>
          <c:y val="2.091206919490839E-2"/>
          <c:w val="0.91829224132756104"/>
          <c:h val="0.89293382828523671"/>
        </c:manualLayout>
      </c:layout>
      <c:lineChart>
        <c:grouping val="standard"/>
        <c:varyColors val="0"/>
        <c:ser>
          <c:idx val="1"/>
          <c:order val="0"/>
          <c:tx>
            <c:v>Capital retraite ex ante F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Stats_des_agreg!$B$30:$K$30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Stats_des_agreg!$B$66:$K$66</c:f>
              <c:numCache>
                <c:formatCode>#,##0</c:formatCode>
                <c:ptCount val="10"/>
                <c:pt idx="0">
                  <c:v>304509.59999999998</c:v>
                </c:pt>
                <c:pt idx="1">
                  <c:v>357539.4</c:v>
                </c:pt>
                <c:pt idx="2">
                  <c:v>424056.7</c:v>
                </c:pt>
                <c:pt idx="3">
                  <c:v>465529.5</c:v>
                </c:pt>
                <c:pt idx="4">
                  <c:v>518799.7</c:v>
                </c:pt>
                <c:pt idx="5">
                  <c:v>515275.6</c:v>
                </c:pt>
                <c:pt idx="6">
                  <c:v>523631.2</c:v>
                </c:pt>
                <c:pt idx="7">
                  <c:v>501234.7</c:v>
                </c:pt>
                <c:pt idx="8">
                  <c:v>507911.4</c:v>
                </c:pt>
                <c:pt idx="9">
                  <c:v>507363.2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EBF-4821-A5CB-1BC99F867AA3}"/>
            </c:ext>
          </c:extLst>
        </c:ser>
        <c:ser>
          <c:idx val="0"/>
          <c:order val="1"/>
          <c:tx>
            <c:v>CR EA H</c:v>
          </c:tx>
          <c:spPr>
            <a:ln w="25400" cap="rnd">
              <a:solidFill>
                <a:srgbClr val="0070C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Stats_des_agreg!$B$30:$K$30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  <c:extLst xmlns:c15="http://schemas.microsoft.com/office/drawing/2012/chart"/>
            </c:strRef>
          </c:cat>
          <c:val>
            <c:numRef>
              <c:f>Stats_des_agreg!$B$67:$K$67</c:f>
              <c:numCache>
                <c:formatCode>#,##0</c:formatCode>
                <c:ptCount val="10"/>
                <c:pt idx="0">
                  <c:v>325396.40000000002</c:v>
                </c:pt>
                <c:pt idx="1">
                  <c:v>335745.2</c:v>
                </c:pt>
                <c:pt idx="2">
                  <c:v>376564.5</c:v>
                </c:pt>
                <c:pt idx="3">
                  <c:v>426979.6</c:v>
                </c:pt>
                <c:pt idx="4">
                  <c:v>457332</c:v>
                </c:pt>
                <c:pt idx="5">
                  <c:v>454952.5</c:v>
                </c:pt>
                <c:pt idx="6">
                  <c:v>471919</c:v>
                </c:pt>
                <c:pt idx="7">
                  <c:v>485058.5</c:v>
                </c:pt>
                <c:pt idx="8">
                  <c:v>495992.6</c:v>
                </c:pt>
                <c:pt idx="9">
                  <c:v>460623.2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EBF-4821-A5CB-1BC99F867AA3}"/>
            </c:ext>
          </c:extLst>
        </c:ser>
        <c:ser>
          <c:idx val="3"/>
          <c:order val="2"/>
          <c:tx>
            <c:v>Txr EA F</c:v>
          </c:tx>
          <c:spPr>
            <a:ln w="19050" cap="rnd">
              <a:solidFill>
                <a:srgbClr val="C00000"/>
              </a:solidFill>
              <a:prstDash val="lgDash"/>
              <a:round/>
            </a:ln>
            <a:effectLst/>
          </c:spPr>
          <c:marker>
            <c:symbol val="none"/>
          </c:marker>
          <c:cat>
            <c:strRef>
              <c:f>Stats_des_agreg!$B$30:$K$30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Stats_des_agreg!$B$73:$K$73</c:f>
              <c:numCache>
                <c:formatCode>#,##0</c:formatCode>
                <c:ptCount val="10"/>
                <c:pt idx="0">
                  <c:v>266410</c:v>
                </c:pt>
                <c:pt idx="1">
                  <c:v>331138.7</c:v>
                </c:pt>
                <c:pt idx="2">
                  <c:v>408810.2</c:v>
                </c:pt>
                <c:pt idx="3">
                  <c:v>525189.19999999995</c:v>
                </c:pt>
                <c:pt idx="4">
                  <c:v>551937.1</c:v>
                </c:pt>
                <c:pt idx="5">
                  <c:v>552886</c:v>
                </c:pt>
                <c:pt idx="6">
                  <c:v>564715.9</c:v>
                </c:pt>
                <c:pt idx="7">
                  <c:v>573453.5</c:v>
                </c:pt>
                <c:pt idx="8">
                  <c:v>569688.1</c:v>
                </c:pt>
                <c:pt idx="9">
                  <c:v>618656.5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EBF-4821-A5CB-1BC99F867AA3}"/>
            </c:ext>
          </c:extLst>
        </c:ser>
        <c:ser>
          <c:idx val="2"/>
          <c:order val="3"/>
          <c:tx>
            <c:v>Txr EA H</c:v>
          </c:tx>
          <c:spPr>
            <a:ln w="19050" cap="rnd">
              <a:solidFill>
                <a:srgbClr val="0070C0"/>
              </a:solidFill>
              <a:prstDash val="lgDash"/>
              <a:round/>
            </a:ln>
            <a:effectLst/>
          </c:spPr>
          <c:marker>
            <c:symbol val="none"/>
          </c:marker>
          <c:cat>
            <c:strRef>
              <c:f>Stats_des_agreg!$B$30:$K$30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Stats_des_agreg!$B$72:$K$72</c:f>
              <c:numCache>
                <c:formatCode>#,##0</c:formatCode>
                <c:ptCount val="10"/>
                <c:pt idx="0">
                  <c:v>295538.8</c:v>
                </c:pt>
                <c:pt idx="1">
                  <c:v>334112.2</c:v>
                </c:pt>
                <c:pt idx="2">
                  <c:v>391363.6</c:v>
                </c:pt>
                <c:pt idx="3">
                  <c:v>443563.7</c:v>
                </c:pt>
                <c:pt idx="4">
                  <c:v>474438.2</c:v>
                </c:pt>
                <c:pt idx="5">
                  <c:v>495465.1</c:v>
                </c:pt>
                <c:pt idx="6">
                  <c:v>504598.9</c:v>
                </c:pt>
                <c:pt idx="7">
                  <c:v>520654.9</c:v>
                </c:pt>
                <c:pt idx="8">
                  <c:v>595999.1</c:v>
                </c:pt>
                <c:pt idx="9">
                  <c:v>683851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EBF-4821-A5CB-1BC99F867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616048"/>
        <c:axId val="181613304"/>
      </c:lineChart>
      <c:catAx>
        <c:axId val="181616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 b="1" i="0" baseline="0">
                    <a:effectLst/>
                  </a:rPr>
                  <a:t>Déciles de patrimoine privé</a:t>
                </a:r>
                <a:endParaRPr lang="fr-FR" sz="1200"/>
              </a:p>
            </c:rich>
          </c:tx>
          <c:layout>
            <c:manualLayout>
              <c:xMode val="edge"/>
              <c:yMode val="edge"/>
              <c:x val="0.43377015212105691"/>
              <c:y val="0.964426965447379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613304"/>
        <c:crosses val="autoZero"/>
        <c:auto val="1"/>
        <c:lblAlgn val="ctr"/>
        <c:lblOffset val="100"/>
        <c:tickMarkSkip val="1"/>
        <c:noMultiLvlLbl val="1"/>
      </c:catAx>
      <c:valAx>
        <c:axId val="181613304"/>
        <c:scaling>
          <c:orientation val="minMax"/>
          <c:max val="700000"/>
          <c:min val="2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616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fr-FR"/>
    </a:p>
  </c:txPr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28059523970894E-2"/>
          <c:y val="1.8820862275417551E-2"/>
          <c:w val="0.9202117760004267"/>
          <c:h val="0.90757227672167251"/>
        </c:manualLayout>
      </c:layout>
      <c:lineChart>
        <c:grouping val="standard"/>
        <c:varyColors val="0"/>
        <c:ser>
          <c:idx val="4"/>
          <c:order val="0"/>
          <c:tx>
            <c:v>CR EA H</c:v>
          </c:tx>
          <c:spPr>
            <a:ln w="25400" cap="rnd">
              <a:solidFill>
                <a:srgbClr val="0070C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Stats_des_agreg!$B$30:$K$30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Stats_des_agreg!$B$67:$K$67</c:f>
              <c:numCache>
                <c:formatCode>#,##0</c:formatCode>
                <c:ptCount val="10"/>
                <c:pt idx="0">
                  <c:v>325396.40000000002</c:v>
                </c:pt>
                <c:pt idx="1">
                  <c:v>335745.2</c:v>
                </c:pt>
                <c:pt idx="2">
                  <c:v>376564.5</c:v>
                </c:pt>
                <c:pt idx="3">
                  <c:v>426979.6</c:v>
                </c:pt>
                <c:pt idx="4">
                  <c:v>457332</c:v>
                </c:pt>
                <c:pt idx="5">
                  <c:v>454952.5</c:v>
                </c:pt>
                <c:pt idx="6">
                  <c:v>471919</c:v>
                </c:pt>
                <c:pt idx="7">
                  <c:v>485058.5</c:v>
                </c:pt>
                <c:pt idx="8">
                  <c:v>495992.6</c:v>
                </c:pt>
                <c:pt idx="9">
                  <c:v>460623.2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760-4D2A-9FFC-6C5E01C5360E}"/>
            </c:ext>
          </c:extLst>
        </c:ser>
        <c:ser>
          <c:idx val="5"/>
          <c:order val="1"/>
          <c:tx>
            <c:v>CR EA hR H</c:v>
          </c:tx>
          <c:spPr>
            <a:ln w="19050" cap="rnd">
              <a:solidFill>
                <a:srgbClr val="0070C0"/>
              </a:solidFill>
              <a:prstDash val="lgDash"/>
              <a:round/>
            </a:ln>
            <a:effectLst/>
          </c:spPr>
          <c:marker>
            <c:symbol val="none"/>
          </c:marker>
          <c:cat>
            <c:strRef>
              <c:f>Stats_des_agreg!$B$30:$K$30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Stats_des_agreg!$B$74:$K$74</c:f>
              <c:numCache>
                <c:formatCode>#,##0</c:formatCode>
                <c:ptCount val="10"/>
                <c:pt idx="0">
                  <c:v>319248.3</c:v>
                </c:pt>
                <c:pt idx="1">
                  <c:v>325360.8</c:v>
                </c:pt>
                <c:pt idx="2">
                  <c:v>370559.2</c:v>
                </c:pt>
                <c:pt idx="3">
                  <c:v>419624.7</c:v>
                </c:pt>
                <c:pt idx="4">
                  <c:v>452218.6</c:v>
                </c:pt>
                <c:pt idx="5">
                  <c:v>447466</c:v>
                </c:pt>
                <c:pt idx="6">
                  <c:v>465224.2</c:v>
                </c:pt>
                <c:pt idx="7">
                  <c:v>473878.6</c:v>
                </c:pt>
                <c:pt idx="8">
                  <c:v>469617.6</c:v>
                </c:pt>
                <c:pt idx="9">
                  <c:v>441088.5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760-4D2A-9FFC-6C5E01C5360E}"/>
            </c:ext>
          </c:extLst>
        </c:ser>
        <c:ser>
          <c:idx val="0"/>
          <c:order val="2"/>
          <c:tx>
            <c:v>CR EA F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Stats_des_agreg!$B$30:$K$30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Stats_des_agreg!$B$66:$K$66</c:f>
              <c:numCache>
                <c:formatCode>#,##0</c:formatCode>
                <c:ptCount val="10"/>
                <c:pt idx="0">
                  <c:v>304509.59999999998</c:v>
                </c:pt>
                <c:pt idx="1">
                  <c:v>357539.4</c:v>
                </c:pt>
                <c:pt idx="2">
                  <c:v>424056.7</c:v>
                </c:pt>
                <c:pt idx="3">
                  <c:v>465529.5</c:v>
                </c:pt>
                <c:pt idx="4">
                  <c:v>518799.7</c:v>
                </c:pt>
                <c:pt idx="5">
                  <c:v>515275.6</c:v>
                </c:pt>
                <c:pt idx="6">
                  <c:v>523631.2</c:v>
                </c:pt>
                <c:pt idx="7">
                  <c:v>501234.7</c:v>
                </c:pt>
                <c:pt idx="8">
                  <c:v>507911.4</c:v>
                </c:pt>
                <c:pt idx="9">
                  <c:v>507363.2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760-4D2A-9FFC-6C5E01C5360E}"/>
            </c:ext>
          </c:extLst>
        </c:ser>
        <c:ser>
          <c:idx val="1"/>
          <c:order val="3"/>
          <c:tx>
            <c:v>Cr EA hR F</c:v>
          </c:tx>
          <c:spPr>
            <a:ln w="19050" cap="rnd">
              <a:solidFill>
                <a:srgbClr val="C00000"/>
              </a:solidFill>
              <a:prstDash val="lgDash"/>
              <a:round/>
            </a:ln>
            <a:effectLst/>
          </c:spPr>
          <c:marker>
            <c:symbol val="none"/>
          </c:marker>
          <c:cat>
            <c:strRef>
              <c:f>Stats_des_agreg!$B$30:$K$30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Stats_des_agreg!$B$75:$K$75</c:f>
              <c:numCache>
                <c:formatCode>#,##0</c:formatCode>
                <c:ptCount val="10"/>
                <c:pt idx="0">
                  <c:v>258111.4</c:v>
                </c:pt>
                <c:pt idx="1">
                  <c:v>307533.90000000002</c:v>
                </c:pt>
                <c:pt idx="2">
                  <c:v>371493</c:v>
                </c:pt>
                <c:pt idx="3">
                  <c:v>411751.8</c:v>
                </c:pt>
                <c:pt idx="4">
                  <c:v>453649.4</c:v>
                </c:pt>
                <c:pt idx="5">
                  <c:v>459345.1</c:v>
                </c:pt>
                <c:pt idx="6">
                  <c:v>466262.1</c:v>
                </c:pt>
                <c:pt idx="7">
                  <c:v>443062</c:v>
                </c:pt>
                <c:pt idx="8">
                  <c:v>442858.2</c:v>
                </c:pt>
                <c:pt idx="9">
                  <c:v>446720.9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D760-4D2A-9FFC-6C5E01C53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703032"/>
        <c:axId val="181704992"/>
      </c:lineChart>
      <c:catAx>
        <c:axId val="181703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 b="1" i="0" baseline="0">
                    <a:solidFill>
                      <a:sysClr val="windowText" lastClr="000000"/>
                    </a:solidFill>
                    <a:effectLst/>
                  </a:rPr>
                  <a:t>Déciles de patrimoine privé</a:t>
                </a:r>
                <a:endParaRPr lang="fr-FR" sz="12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704992"/>
        <c:crosses val="autoZero"/>
        <c:auto val="1"/>
        <c:lblAlgn val="ctr"/>
        <c:lblOffset val="100"/>
        <c:tickMarkSkip val="1"/>
        <c:noMultiLvlLbl val="1"/>
      </c:catAx>
      <c:valAx>
        <c:axId val="181704992"/>
        <c:scaling>
          <c:orientation val="minMax"/>
          <c:max val="650000"/>
          <c:min val="2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703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579227844236585E-2"/>
          <c:y val="2.3003276114399229E-2"/>
          <c:w val="0.93506307687971424"/>
          <c:h val="0.89709990661453964"/>
        </c:manualLayout>
      </c:layout>
      <c:lineChart>
        <c:grouping val="standard"/>
        <c:varyColors val="0"/>
        <c:ser>
          <c:idx val="4"/>
          <c:order val="0"/>
          <c:tx>
            <c:v>Décile de fortune F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Stats_des_agreg!$B$30:$K$30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Stats_des_agreg!$B$40:$K$40</c:f>
              <c:numCache>
                <c:formatCode>0.0</c:formatCode>
                <c:ptCount val="10"/>
                <c:pt idx="0">
                  <c:v>23.254359999999998</c:v>
                </c:pt>
                <c:pt idx="1">
                  <c:v>23.915230000000001</c:v>
                </c:pt>
                <c:pt idx="2">
                  <c:v>24.9923</c:v>
                </c:pt>
                <c:pt idx="3">
                  <c:v>25.52467</c:v>
                </c:pt>
                <c:pt idx="4">
                  <c:v>25.837499999999999</c:v>
                </c:pt>
                <c:pt idx="5">
                  <c:v>26.645330000000001</c:v>
                </c:pt>
                <c:pt idx="6">
                  <c:v>26.36185</c:v>
                </c:pt>
                <c:pt idx="7">
                  <c:v>26.889500000000002</c:v>
                </c:pt>
                <c:pt idx="8">
                  <c:v>26.17661</c:v>
                </c:pt>
                <c:pt idx="9">
                  <c:v>26.610279999999999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C4B-4C2C-92D9-54BF3C038229}"/>
            </c:ext>
          </c:extLst>
        </c:ser>
        <c:ser>
          <c:idx val="1"/>
          <c:order val="1"/>
          <c:tx>
            <c:v>Décile de fortune H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Stats_des_agreg!$B$30:$K$30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Stats_des_agreg!$B$39:$K$39</c:f>
              <c:numCache>
                <c:formatCode>0.0</c:formatCode>
                <c:ptCount val="10"/>
                <c:pt idx="0">
                  <c:v>19.678650000000001</c:v>
                </c:pt>
                <c:pt idx="1">
                  <c:v>19.792909999999999</c:v>
                </c:pt>
                <c:pt idx="2">
                  <c:v>20.246580000000002</c:v>
                </c:pt>
                <c:pt idx="3">
                  <c:v>21.384979999999999</c:v>
                </c:pt>
                <c:pt idx="4">
                  <c:v>21.510629999999999</c:v>
                </c:pt>
                <c:pt idx="5">
                  <c:v>21.63918</c:v>
                </c:pt>
                <c:pt idx="6">
                  <c:v>21.978870000000001</c:v>
                </c:pt>
                <c:pt idx="7">
                  <c:v>21.898810000000001</c:v>
                </c:pt>
                <c:pt idx="8">
                  <c:v>22.49194</c:v>
                </c:pt>
                <c:pt idx="9">
                  <c:v>22.872299999999999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C4B-4C2C-92D9-54BF3C038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718968"/>
        <c:axId val="393716616"/>
      </c:lineChart>
      <c:catAx>
        <c:axId val="393718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 b="1" i="0" baseline="0">
                    <a:solidFill>
                      <a:sysClr val="windowText" lastClr="000000"/>
                    </a:solidFill>
                    <a:effectLst/>
                  </a:rPr>
                  <a:t>Déciles de patrimoine privé</a:t>
                </a:r>
                <a:endParaRPr lang="fr-FR" sz="12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3716616"/>
        <c:crosses val="autoZero"/>
        <c:auto val="1"/>
        <c:lblAlgn val="ctr"/>
        <c:lblOffset val="100"/>
        <c:tickMarkSkip val="1"/>
        <c:noMultiLvlLbl val="1"/>
      </c:catAx>
      <c:valAx>
        <c:axId val="393716616"/>
        <c:scaling>
          <c:orientation val="minMax"/>
          <c:max val="28"/>
          <c:min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3718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579227844236585E-2"/>
          <c:y val="2.3003276114399229E-2"/>
          <c:w val="0.93506307687971424"/>
          <c:h val="0.89709990661453964"/>
        </c:manualLayout>
      </c:layout>
      <c:lineChart>
        <c:grouping val="standard"/>
        <c:varyColors val="0"/>
        <c:ser>
          <c:idx val="4"/>
          <c:order val="0"/>
          <c:tx>
            <c:v>Décile de fortune F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Stats_des_agreg!$B$30:$K$30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Stats_des_agreg!$B$88:$K$88</c:f>
              <c:numCache>
                <c:formatCode>0.0</c:formatCode>
                <c:ptCount val="10"/>
                <c:pt idx="0">
                  <c:v>22.2</c:v>
                </c:pt>
                <c:pt idx="1">
                  <c:v>23.7</c:v>
                </c:pt>
                <c:pt idx="2">
                  <c:v>25.1</c:v>
                </c:pt>
                <c:pt idx="3">
                  <c:v>26</c:v>
                </c:pt>
                <c:pt idx="4">
                  <c:v>26.2</c:v>
                </c:pt>
                <c:pt idx="5">
                  <c:v>26.8</c:v>
                </c:pt>
                <c:pt idx="6">
                  <c:v>27.2</c:v>
                </c:pt>
                <c:pt idx="7">
                  <c:v>27.2</c:v>
                </c:pt>
                <c:pt idx="8">
                  <c:v>26.9</c:v>
                </c:pt>
                <c:pt idx="9">
                  <c:v>26.3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E62-49E7-A259-97A26321D264}"/>
            </c:ext>
          </c:extLst>
        </c:ser>
        <c:ser>
          <c:idx val="1"/>
          <c:order val="1"/>
          <c:tx>
            <c:v>Décile de fortune H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Stats_des_agreg!$B$30:$K$30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Stats_des_agreg!$B$89:$K$89</c:f>
              <c:numCache>
                <c:formatCode>#\ ##0.0</c:formatCode>
                <c:ptCount val="10"/>
                <c:pt idx="0">
                  <c:v>18.399999999999999</c:v>
                </c:pt>
                <c:pt idx="1">
                  <c:v>20.7</c:v>
                </c:pt>
                <c:pt idx="2">
                  <c:v>21.2</c:v>
                </c:pt>
                <c:pt idx="3">
                  <c:v>21.9</c:v>
                </c:pt>
                <c:pt idx="4">
                  <c:v>21.6</c:v>
                </c:pt>
                <c:pt idx="5">
                  <c:v>21.9</c:v>
                </c:pt>
                <c:pt idx="6">
                  <c:v>22.5</c:v>
                </c:pt>
                <c:pt idx="7">
                  <c:v>22</c:v>
                </c:pt>
                <c:pt idx="8">
                  <c:v>22</c:v>
                </c:pt>
                <c:pt idx="9">
                  <c:v>21.6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E62-49E7-A259-97A26321D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718968"/>
        <c:axId val="393716616"/>
      </c:lineChart>
      <c:catAx>
        <c:axId val="393718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 b="1" i="0" baseline="0">
                    <a:solidFill>
                      <a:sysClr val="windowText" lastClr="000000"/>
                    </a:solidFill>
                    <a:effectLst/>
                  </a:rPr>
                  <a:t>Déciles de revenu</a:t>
                </a:r>
                <a:endParaRPr lang="fr-FR" sz="12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3716616"/>
        <c:crosses val="autoZero"/>
        <c:auto val="1"/>
        <c:lblAlgn val="ctr"/>
        <c:lblOffset val="100"/>
        <c:tickMarkSkip val="1"/>
        <c:noMultiLvlLbl val="1"/>
      </c:catAx>
      <c:valAx>
        <c:axId val="393716616"/>
        <c:scaling>
          <c:orientation val="minMax"/>
          <c:max val="28"/>
          <c:min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3718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716318529797597E-2"/>
          <c:y val="2.3003276114399229E-2"/>
          <c:w val="0.91829224132756104"/>
          <c:h val="0.89293382828523671"/>
        </c:manualLayout>
      </c:layout>
      <c:lineChart>
        <c:grouping val="standard"/>
        <c:varyColors val="0"/>
        <c:ser>
          <c:idx val="1"/>
          <c:order val="0"/>
          <c:tx>
            <c:v>CR EA</c:v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strRef>
              <c:f>Stats_des_agreg!$B$30:$K$30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Stats_des_agreg!$B$51:$K$51</c:f>
              <c:numCache>
                <c:formatCode>#,##0</c:formatCode>
                <c:ptCount val="10"/>
                <c:pt idx="0">
                  <c:v>314659.5</c:v>
                </c:pt>
                <c:pt idx="1">
                  <c:v>347478.8</c:v>
                </c:pt>
                <c:pt idx="2">
                  <c:v>405068.7</c:v>
                </c:pt>
                <c:pt idx="3">
                  <c:v>446840.6</c:v>
                </c:pt>
                <c:pt idx="4">
                  <c:v>489493.9</c:v>
                </c:pt>
                <c:pt idx="5">
                  <c:v>487062.2</c:v>
                </c:pt>
                <c:pt idx="6">
                  <c:v>499604.2</c:v>
                </c:pt>
                <c:pt idx="7">
                  <c:v>493809.7</c:v>
                </c:pt>
                <c:pt idx="8">
                  <c:v>502281.8</c:v>
                </c:pt>
                <c:pt idx="9">
                  <c:v>483271.2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331-4BA9-B056-809F8154F8AD}"/>
            </c:ext>
          </c:extLst>
        </c:ser>
        <c:ser>
          <c:idx val="3"/>
          <c:order val="1"/>
          <c:tx>
            <c:v>Esp EA</c:v>
          </c:tx>
          <c:spPr>
            <a:ln w="19050" cap="rnd">
              <a:solidFill>
                <a:srgbClr val="00B0F0"/>
              </a:solidFill>
              <a:prstDash val="lgDash"/>
              <a:round/>
            </a:ln>
            <a:effectLst/>
          </c:spPr>
          <c:marker>
            <c:symbol val="none"/>
          </c:marker>
          <c:cat>
            <c:strRef>
              <c:f>Stats_des_agreg!$B$30:$K$30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  <c:extLst xmlns:c15="http://schemas.microsoft.com/office/drawing/2012/chart"/>
            </c:strRef>
          </c:cat>
          <c:val>
            <c:numRef>
              <c:f>Stats_des_agreg!$B$86:$K$86</c:f>
              <c:numCache>
                <c:formatCode>#,##0</c:formatCode>
                <c:ptCount val="10"/>
                <c:pt idx="0">
                  <c:v>321551.09999999998</c:v>
                </c:pt>
                <c:pt idx="1">
                  <c:v>352426.3</c:v>
                </c:pt>
                <c:pt idx="2">
                  <c:v>396343.6</c:v>
                </c:pt>
                <c:pt idx="3">
                  <c:v>431996.9</c:v>
                </c:pt>
                <c:pt idx="4">
                  <c:v>471709.7</c:v>
                </c:pt>
                <c:pt idx="5">
                  <c:v>463378.2</c:v>
                </c:pt>
                <c:pt idx="6">
                  <c:v>472658.5</c:v>
                </c:pt>
                <c:pt idx="7">
                  <c:v>469285.4</c:v>
                </c:pt>
                <c:pt idx="8">
                  <c:v>474849.7</c:v>
                </c:pt>
                <c:pt idx="9">
                  <c:v>460020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1331-4BA9-B056-809F8154F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262072"/>
        <c:axId val="394267168"/>
      </c:lineChart>
      <c:catAx>
        <c:axId val="394262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 b="1" i="0" baseline="0">
                    <a:solidFill>
                      <a:sysClr val="windowText" lastClr="000000"/>
                    </a:solidFill>
                    <a:effectLst/>
                  </a:rPr>
                  <a:t>Déciles de patrimoine privé</a:t>
                </a:r>
                <a:endParaRPr lang="fr-FR" sz="12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4267168"/>
        <c:crosses val="autoZero"/>
        <c:auto val="1"/>
        <c:lblAlgn val="ctr"/>
        <c:lblOffset val="100"/>
        <c:tickMarkSkip val="1"/>
        <c:noMultiLvlLbl val="1"/>
      </c:catAx>
      <c:valAx>
        <c:axId val="394267168"/>
        <c:scaling>
          <c:orientation val="minMax"/>
          <c:max val="650000"/>
          <c:min val="2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4262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716318529797597E-2"/>
          <c:y val="2.3003276114399229E-2"/>
          <c:w val="0.91829224132756104"/>
          <c:h val="0.89293382828523671"/>
        </c:manualLayout>
      </c:layout>
      <c:lineChart>
        <c:grouping val="standard"/>
        <c:varyColors val="0"/>
        <c:ser>
          <c:idx val="1"/>
          <c:order val="0"/>
          <c:tx>
            <c:v>CR EA F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Stats_des_agreg!$B$30:$K$30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Stats_des_agreg!$B$66:$K$66</c:f>
              <c:numCache>
                <c:formatCode>#,##0</c:formatCode>
                <c:ptCount val="10"/>
                <c:pt idx="0">
                  <c:v>304509.59999999998</c:v>
                </c:pt>
                <c:pt idx="1">
                  <c:v>357539.4</c:v>
                </c:pt>
                <c:pt idx="2">
                  <c:v>424056.7</c:v>
                </c:pt>
                <c:pt idx="3">
                  <c:v>465529.5</c:v>
                </c:pt>
                <c:pt idx="4">
                  <c:v>518799.7</c:v>
                </c:pt>
                <c:pt idx="5">
                  <c:v>515275.6</c:v>
                </c:pt>
                <c:pt idx="6">
                  <c:v>523631.2</c:v>
                </c:pt>
                <c:pt idx="7">
                  <c:v>501234.7</c:v>
                </c:pt>
                <c:pt idx="8">
                  <c:v>507911.4</c:v>
                </c:pt>
                <c:pt idx="9">
                  <c:v>507363.2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331-4BA9-B056-809F8154F8AD}"/>
            </c:ext>
          </c:extLst>
        </c:ser>
        <c:ser>
          <c:idx val="0"/>
          <c:order val="1"/>
          <c:tx>
            <c:v>Esp fixe EA F</c:v>
          </c:tx>
          <c:spPr>
            <a:ln w="19050" cap="rnd">
              <a:solidFill>
                <a:srgbClr val="C00000"/>
              </a:solidFill>
              <a:prstDash val="lgDash"/>
              <a:round/>
            </a:ln>
            <a:effectLst/>
          </c:spPr>
          <c:marker>
            <c:symbol val="none"/>
          </c:marker>
          <c:cat>
            <c:strRef>
              <c:f>Stats_des_agreg!$B$30:$K$30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Stats_des_agreg!$B$60:$K$60</c:f>
              <c:numCache>
                <c:formatCode>#,##0</c:formatCode>
                <c:ptCount val="10"/>
                <c:pt idx="0">
                  <c:v>311477.59999999998</c:v>
                </c:pt>
                <c:pt idx="1">
                  <c:v>359972.7</c:v>
                </c:pt>
                <c:pt idx="2">
                  <c:v>417928.3</c:v>
                </c:pt>
                <c:pt idx="3">
                  <c:v>455259.5</c:v>
                </c:pt>
                <c:pt idx="4">
                  <c:v>505015.1</c:v>
                </c:pt>
                <c:pt idx="5">
                  <c:v>486217.6</c:v>
                </c:pt>
                <c:pt idx="6">
                  <c:v>500173.7</c:v>
                </c:pt>
                <c:pt idx="7">
                  <c:v>474137.7</c:v>
                </c:pt>
                <c:pt idx="8">
                  <c:v>488541.4</c:v>
                </c:pt>
                <c:pt idx="9">
                  <c:v>489228.6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331-4BA9-B056-809F8154F8AD}"/>
            </c:ext>
          </c:extLst>
        </c:ser>
        <c:ser>
          <c:idx val="2"/>
          <c:order val="2"/>
          <c:tx>
            <c:v>Cr EA H</c:v>
          </c:tx>
          <c:spPr>
            <a:ln w="25400" cap="rnd">
              <a:solidFill>
                <a:srgbClr val="0070C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Stats_des_agreg!$B$30:$K$30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  <c:extLst xmlns:c15="http://schemas.microsoft.com/office/drawing/2012/chart"/>
            </c:strRef>
          </c:cat>
          <c:val>
            <c:numRef>
              <c:f>Stats_des_agreg!$B$67:$K$67</c:f>
              <c:numCache>
                <c:formatCode>#,##0</c:formatCode>
                <c:ptCount val="10"/>
                <c:pt idx="0">
                  <c:v>325396.40000000002</c:v>
                </c:pt>
                <c:pt idx="1">
                  <c:v>335745.2</c:v>
                </c:pt>
                <c:pt idx="2">
                  <c:v>376564.5</c:v>
                </c:pt>
                <c:pt idx="3">
                  <c:v>426979.6</c:v>
                </c:pt>
                <c:pt idx="4">
                  <c:v>457332</c:v>
                </c:pt>
                <c:pt idx="5">
                  <c:v>454952.5</c:v>
                </c:pt>
                <c:pt idx="6">
                  <c:v>471919</c:v>
                </c:pt>
                <c:pt idx="7">
                  <c:v>485058.5</c:v>
                </c:pt>
                <c:pt idx="8">
                  <c:v>495992.6</c:v>
                </c:pt>
                <c:pt idx="9">
                  <c:v>460623.2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331-4BA9-B056-809F8154F8AD}"/>
            </c:ext>
          </c:extLst>
        </c:ser>
        <c:ser>
          <c:idx val="3"/>
          <c:order val="3"/>
          <c:tx>
            <c:v>Esp EA H</c:v>
          </c:tx>
          <c:spPr>
            <a:ln w="19050" cap="rnd">
              <a:solidFill>
                <a:srgbClr val="0070C0"/>
              </a:solidFill>
              <a:prstDash val="lgDash"/>
              <a:round/>
            </a:ln>
            <a:effectLst/>
          </c:spPr>
          <c:marker>
            <c:symbol val="none"/>
          </c:marker>
          <c:cat>
            <c:strRef>
              <c:f>Stats_des_agreg!$B$30:$K$30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  <c:extLst xmlns:c15="http://schemas.microsoft.com/office/drawing/2012/chart"/>
            </c:strRef>
          </c:cat>
          <c:val>
            <c:numRef>
              <c:f>Stats_des_agreg!$B$61:$K$61</c:f>
              <c:numCache>
                <c:formatCode>#,##0</c:formatCode>
                <c:ptCount val="10"/>
                <c:pt idx="0">
                  <c:v>334135.5</c:v>
                </c:pt>
                <c:pt idx="1">
                  <c:v>349211.8</c:v>
                </c:pt>
                <c:pt idx="2">
                  <c:v>382187.7</c:v>
                </c:pt>
                <c:pt idx="3">
                  <c:v>418551.5</c:v>
                </c:pt>
                <c:pt idx="4">
                  <c:v>450564.8</c:v>
                </c:pt>
                <c:pt idx="5">
                  <c:v>447540.5</c:v>
                </c:pt>
                <c:pt idx="6">
                  <c:v>455536.6</c:v>
                </c:pt>
                <c:pt idx="7">
                  <c:v>469115.9</c:v>
                </c:pt>
                <c:pt idx="8">
                  <c:v>468170.8</c:v>
                </c:pt>
                <c:pt idx="9">
                  <c:v>433333.9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1331-4BA9-B056-809F8154F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264424"/>
        <c:axId val="181613696"/>
      </c:lineChart>
      <c:catAx>
        <c:axId val="394264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 b="1" i="0" baseline="0">
                    <a:solidFill>
                      <a:sysClr val="windowText" lastClr="000000"/>
                    </a:solidFill>
                    <a:effectLst/>
                  </a:rPr>
                  <a:t>Déciles de patrimoine privé</a:t>
                </a:r>
                <a:endParaRPr lang="fr-FR" sz="12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613696"/>
        <c:crosses val="autoZero"/>
        <c:auto val="1"/>
        <c:lblAlgn val="ctr"/>
        <c:lblOffset val="100"/>
        <c:tickMarkSkip val="1"/>
        <c:noMultiLvlLbl val="1"/>
      </c:catAx>
      <c:valAx>
        <c:axId val="181613696"/>
        <c:scaling>
          <c:orientation val="minMax"/>
          <c:max val="650000"/>
          <c:min val="2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4264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449606593826977E-2"/>
          <c:y val="2.3217665989137579E-2"/>
          <c:w val="0.93542282153846357"/>
          <c:h val="0.88263982105855243"/>
        </c:manualLayout>
      </c:layout>
      <c:barChart>
        <c:barDir val="col"/>
        <c:grouping val="stacked"/>
        <c:varyColors val="0"/>
        <c:ser>
          <c:idx val="1"/>
          <c:order val="0"/>
          <c:tx>
            <c:v>Baisse esp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Stats_des_agreg!$Q$29:$Y$29</c:f>
              <c:strCache>
                <c:ptCount val="9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</c:strCache>
            </c:strRef>
          </c:cat>
          <c:val>
            <c:numRef>
              <c:f>Stats_des_agreg!$Q$32:$Y$32</c:f>
              <c:numCache>
                <c:formatCode>0.0%</c:formatCode>
                <c:ptCount val="9"/>
                <c:pt idx="0">
                  <c:v>-9.5950469401789459E-2</c:v>
                </c:pt>
                <c:pt idx="1">
                  <c:v>-9.386675728962704E-2</c:v>
                </c:pt>
                <c:pt idx="2">
                  <c:v>-6.7186285903880885E-2</c:v>
                </c:pt>
                <c:pt idx="3">
                  <c:v>-5.4633759141784866E-2</c:v>
                </c:pt>
                <c:pt idx="4">
                  <c:v>-5.5738296543280434E-2</c:v>
                </c:pt>
                <c:pt idx="5">
                  <c:v>-5.8420205002505624E-2</c:v>
                </c:pt>
                <c:pt idx="6">
                  <c:v>-4.4887341698195159E-2</c:v>
                </c:pt>
                <c:pt idx="7">
                  <c:v>-4.4588721230646541E-2</c:v>
                </c:pt>
                <c:pt idx="8">
                  <c:v>-6.4552931614872133E-2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4F-4EAA-A723-DAE123EA2A79}"/>
            </c:ext>
          </c:extLst>
        </c:ser>
        <c:ser>
          <c:idx val="2"/>
          <c:order val="1"/>
          <c:tx>
            <c:v>Reliquat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Stats_des_agreg!$Q$29:$Y$29</c:f>
              <c:strCache>
                <c:ptCount val="9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</c:strCache>
            </c:strRef>
          </c:cat>
          <c:val>
            <c:numRef>
              <c:f>Stats_des_agreg!$Q$34:$Y$34</c:f>
              <c:numCache>
                <c:formatCode>0.0%</c:formatCode>
                <c:ptCount val="9"/>
                <c:pt idx="0">
                  <c:v>-4.0045536408739715E-2</c:v>
                </c:pt>
                <c:pt idx="1">
                  <c:v>-3.9287269769260613E-3</c:v>
                </c:pt>
                <c:pt idx="2">
                  <c:v>-2.3904941578523534E-2</c:v>
                </c:pt>
                <c:pt idx="3">
                  <c:v>-2.0031031057311452E-2</c:v>
                </c:pt>
                <c:pt idx="4">
                  <c:v>-1.1935278373417825E-2</c:v>
                </c:pt>
                <c:pt idx="5">
                  <c:v>-6.6825471805361664E-3</c:v>
                </c:pt>
                <c:pt idx="6">
                  <c:v>-1.5596534857656948E-2</c:v>
                </c:pt>
                <c:pt idx="7">
                  <c:v>-1.0795722535655139E-2</c:v>
                </c:pt>
                <c:pt idx="8">
                  <c:v>-6.5896988712186022E-3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4F-4EAA-A723-DAE123EA2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81706560"/>
        <c:axId val="181701856"/>
        <c:extLst/>
      </c:barChart>
      <c:catAx>
        <c:axId val="181706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 b="1" i="0" baseline="0">
                    <a:solidFill>
                      <a:sysClr val="windowText" lastClr="000000"/>
                    </a:solidFill>
                    <a:effectLst/>
                  </a:rPr>
                  <a:t>Déciles de patrimoine retraite</a:t>
                </a:r>
                <a:endParaRPr lang="fr-FR" sz="12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0.42400802884670208"/>
              <c:y val="7.18917420050030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701856"/>
        <c:crosses val="autoZero"/>
        <c:auto val="1"/>
        <c:lblAlgn val="ctr"/>
        <c:lblOffset val="100"/>
        <c:noMultiLvlLbl val="0"/>
      </c:catAx>
      <c:valAx>
        <c:axId val="181701856"/>
        <c:scaling>
          <c:orientation val="minMax"/>
          <c:max val="2.0000000000000004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706560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48828796613237E-2"/>
          <c:y val="2.091206919490839E-2"/>
          <c:w val="0.91829224132756104"/>
          <c:h val="0.90548106980218168"/>
        </c:manualLayout>
      </c:layout>
      <c:lineChart>
        <c:grouping val="standard"/>
        <c:varyColors val="0"/>
        <c:ser>
          <c:idx val="1"/>
          <c:order val="0"/>
          <c:tx>
            <c:v>2019</c:v>
          </c:tx>
          <c:spPr>
            <a:ln w="2540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cat>
            <c:strRef>
              <c:f>Stats_des_agreg!$B$30:$K$30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Stats_des_agreg!$B$51:$K$51</c:f>
              <c:numCache>
                <c:formatCode>#,##0</c:formatCode>
                <c:ptCount val="10"/>
                <c:pt idx="0">
                  <c:v>314659.5</c:v>
                </c:pt>
                <c:pt idx="1">
                  <c:v>347478.8</c:v>
                </c:pt>
                <c:pt idx="2">
                  <c:v>405068.7</c:v>
                </c:pt>
                <c:pt idx="3">
                  <c:v>446840.6</c:v>
                </c:pt>
                <c:pt idx="4">
                  <c:v>489493.9</c:v>
                </c:pt>
                <c:pt idx="5">
                  <c:v>487062.2</c:v>
                </c:pt>
                <c:pt idx="6">
                  <c:v>499604.2</c:v>
                </c:pt>
                <c:pt idx="7">
                  <c:v>493809.7</c:v>
                </c:pt>
                <c:pt idx="8">
                  <c:v>502281.8</c:v>
                </c:pt>
                <c:pt idx="9">
                  <c:v>483271.2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632-456F-8891-9293AFDA9499}"/>
            </c:ext>
          </c:extLst>
        </c:ser>
        <c:ser>
          <c:idx val="0"/>
          <c:order val="1"/>
          <c:tx>
            <c:v>2002 esp</c:v>
          </c:tx>
          <c:spPr>
            <a:ln w="19050" cap="rnd">
              <a:solidFill>
                <a:srgbClr val="0070C0"/>
              </a:solidFill>
              <a:prstDash val="lgDash"/>
              <a:round/>
            </a:ln>
            <a:effectLst/>
          </c:spPr>
          <c:marker>
            <c:symbol val="none"/>
          </c:marker>
          <c:cat>
            <c:strRef>
              <c:f>Stats_des_agreg!$B$30:$K$30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  <c:extLst xmlns:c15="http://schemas.microsoft.com/office/drawing/2012/chart"/>
            </c:strRef>
          </c:cat>
          <c:val>
            <c:numRef>
              <c:f>Stats_des_agreg!$B$65:$K$65</c:f>
              <c:numCache>
                <c:formatCode>#,##0</c:formatCode>
                <c:ptCount val="10"/>
                <c:pt idx="0">
                  <c:v>320199.2</c:v>
                </c:pt>
                <c:pt idx="1">
                  <c:v>351630.9</c:v>
                </c:pt>
                <c:pt idx="2">
                  <c:v>412392</c:v>
                </c:pt>
                <c:pt idx="3">
                  <c:v>450928.1</c:v>
                </c:pt>
                <c:pt idx="4">
                  <c:v>494270.3</c:v>
                </c:pt>
                <c:pt idx="5">
                  <c:v>495411</c:v>
                </c:pt>
                <c:pt idx="6">
                  <c:v>507395.1</c:v>
                </c:pt>
                <c:pt idx="7">
                  <c:v>503498.5</c:v>
                </c:pt>
                <c:pt idx="8">
                  <c:v>510242.9</c:v>
                </c:pt>
                <c:pt idx="9">
                  <c:v>488214.5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632-456F-8891-9293AFDA9499}"/>
            </c:ext>
          </c:extLst>
        </c:ser>
        <c:ser>
          <c:idx val="2"/>
          <c:order val="2"/>
          <c:tx>
            <c:v>2002</c:v>
          </c:tx>
          <c:spPr>
            <a:ln w="19050" cap="rnd">
              <a:solidFill>
                <a:schemeClr val="accent2"/>
              </a:solidFill>
              <a:prstDash val="lgDash"/>
              <a:round/>
            </a:ln>
            <a:effectLst/>
          </c:spPr>
          <c:marker>
            <c:symbol val="none"/>
          </c:marker>
          <c:cat>
            <c:strRef>
              <c:f>Stats_des_agreg!$B$30:$K$30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Stats_des_agreg!$B$64:$K$64</c:f>
              <c:numCache>
                <c:formatCode>#,##0</c:formatCode>
                <c:ptCount val="10"/>
                <c:pt idx="0">
                  <c:v>338739.9</c:v>
                </c:pt>
                <c:pt idx="1">
                  <c:v>374273.5</c:v>
                </c:pt>
                <c:pt idx="2">
                  <c:v>434612</c:v>
                </c:pt>
                <c:pt idx="3">
                  <c:v>480559.1</c:v>
                </c:pt>
                <c:pt idx="4">
                  <c:v>524156.2</c:v>
                </c:pt>
                <c:pt idx="5">
                  <c:v>525302.80000000005</c:v>
                </c:pt>
                <c:pt idx="6">
                  <c:v>537359.9</c:v>
                </c:pt>
                <c:pt idx="7">
                  <c:v>534758.69999999995</c:v>
                </c:pt>
                <c:pt idx="8">
                  <c:v>541885.9</c:v>
                </c:pt>
                <c:pt idx="9">
                  <c:v>513226.7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632-456F-8891-9293AFDA9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704208"/>
        <c:axId val="181707344"/>
      </c:lineChart>
      <c:catAx>
        <c:axId val="181704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 b="1" i="0" baseline="0">
                    <a:effectLst/>
                  </a:rPr>
                  <a:t>Déciles de patrimoine privé</a:t>
                </a:r>
                <a:endParaRPr lang="fr-FR" sz="12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707344"/>
        <c:crosses val="autoZero"/>
        <c:auto val="1"/>
        <c:lblAlgn val="ctr"/>
        <c:lblOffset val="100"/>
        <c:tickMarkSkip val="1"/>
        <c:noMultiLvlLbl val="1"/>
      </c:catAx>
      <c:valAx>
        <c:axId val="181707344"/>
        <c:scaling>
          <c:orientation val="minMax"/>
          <c:max val="650000"/>
          <c:min val="2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704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fr-FR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37914749903573E-2"/>
          <c:y val="6.725146198830409E-2"/>
          <c:w val="0.89750496241733224"/>
          <c:h val="0.80680296541879637"/>
        </c:manualLayout>
      </c:layout>
      <c:lineChart>
        <c:grouping val="standard"/>
        <c:varyColors val="0"/>
        <c:ser>
          <c:idx val="0"/>
          <c:order val="0"/>
          <c:tx>
            <c:strRef>
              <c:f>Stats_des_agreg!$C$109</c:f>
              <c:strCache>
                <c:ptCount val="1"/>
                <c:pt idx="0">
                  <c:v>P10</c:v>
                </c:pt>
              </c:strCache>
            </c:strRef>
          </c:tx>
          <c:spPr>
            <a:ln w="28575" cap="rnd">
              <a:noFill/>
              <a:prstDash val="sysDot"/>
              <a:round/>
            </a:ln>
            <a:effectLst/>
          </c:spPr>
          <c:marker>
            <c:symbol val="circle"/>
            <c:size val="4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[1]Boxplots!$A$3:$A$12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Stats_des_agreg!$C$110:$C$119</c:f>
              <c:numCache>
                <c:formatCode>General</c:formatCode>
                <c:ptCount val="10"/>
                <c:pt idx="0">
                  <c:v>71.08</c:v>
                </c:pt>
                <c:pt idx="1">
                  <c:v>71.89</c:v>
                </c:pt>
                <c:pt idx="2">
                  <c:v>72.8</c:v>
                </c:pt>
                <c:pt idx="3">
                  <c:v>73.38</c:v>
                </c:pt>
                <c:pt idx="4">
                  <c:v>73.91</c:v>
                </c:pt>
                <c:pt idx="5">
                  <c:v>74.09</c:v>
                </c:pt>
                <c:pt idx="6">
                  <c:v>75.16</c:v>
                </c:pt>
                <c:pt idx="7">
                  <c:v>75.77</c:v>
                </c:pt>
                <c:pt idx="8">
                  <c:v>76.14</c:v>
                </c:pt>
                <c:pt idx="9">
                  <c:v>76.989999999999995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A6-4A65-94E2-9C7719F39B1A}"/>
            </c:ext>
          </c:extLst>
        </c:ser>
        <c:ser>
          <c:idx val="2"/>
          <c:order val="1"/>
          <c:tx>
            <c:strRef>
              <c:f>Stats_des_agreg!$E$109</c:f>
              <c:strCache>
                <c:ptCount val="1"/>
                <c:pt idx="0">
                  <c:v>P50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[1]Boxplots!$E$16:$E$25</c:f>
                <c:numCache>
                  <c:formatCode>General</c:formatCode>
                  <c:ptCount val="10"/>
                  <c:pt idx="0">
                    <c:v>5.5400000000000063</c:v>
                  </c:pt>
                  <c:pt idx="1">
                    <c:v>4.7999999999999972</c:v>
                  </c:pt>
                  <c:pt idx="2">
                    <c:v>5</c:v>
                  </c:pt>
                  <c:pt idx="3">
                    <c:v>5.0300000000000011</c:v>
                  </c:pt>
                  <c:pt idx="4">
                    <c:v>4.7999999999999972</c:v>
                  </c:pt>
                  <c:pt idx="5">
                    <c:v>5.0799999999999983</c:v>
                  </c:pt>
                  <c:pt idx="6">
                    <c:v>4.1400000000000006</c:v>
                  </c:pt>
                  <c:pt idx="7">
                    <c:v>5.1200000000000045</c:v>
                  </c:pt>
                  <c:pt idx="8">
                    <c:v>4.7800000000000011</c:v>
                  </c:pt>
                  <c:pt idx="9">
                    <c:v>3.9400000000000119</c:v>
                  </c:pt>
                </c:numCache>
              </c:numRef>
            </c:plus>
            <c:minus>
              <c:numRef>
                <c:f>[1]Boxplots!$C$16:$C$25</c:f>
                <c:numCache>
                  <c:formatCode>General</c:formatCode>
                  <c:ptCount val="10"/>
                  <c:pt idx="0">
                    <c:v>7.2199999999999989</c:v>
                  </c:pt>
                  <c:pt idx="1">
                    <c:v>6.960000000000008</c:v>
                  </c:pt>
                  <c:pt idx="2">
                    <c:v>5.8100000000000023</c:v>
                  </c:pt>
                  <c:pt idx="3">
                    <c:v>6.3599999999999994</c:v>
                  </c:pt>
                  <c:pt idx="4">
                    <c:v>5.8100000000000023</c:v>
                  </c:pt>
                  <c:pt idx="5">
                    <c:v>5.9599999999999937</c:v>
                  </c:pt>
                  <c:pt idx="6">
                    <c:v>5.8900000000000006</c:v>
                  </c:pt>
                  <c:pt idx="7">
                    <c:v>5.75</c:v>
                  </c:pt>
                  <c:pt idx="8">
                    <c:v>5.8900000000000006</c:v>
                  </c:pt>
                  <c:pt idx="9">
                    <c:v>5.9699999999999989</c:v>
                  </c:pt>
                </c:numCache>
              </c:numRef>
            </c:minus>
            <c:spPr>
              <a:noFill/>
              <a:ln w="15875" cap="flat" cmpd="sng" algn="ctr">
                <a:solidFill>
                  <a:srgbClr val="C00000"/>
                </a:solidFill>
                <a:round/>
              </a:ln>
              <a:effectLst/>
            </c:spPr>
          </c:errBars>
          <c:cat>
            <c:numRef>
              <c:f>[1]Boxplots!$A$3:$A$12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Stats_des_agreg!$E$110:$E$119</c:f>
              <c:numCache>
                <c:formatCode>General</c:formatCode>
                <c:ptCount val="10"/>
                <c:pt idx="0">
                  <c:v>85.85</c:v>
                </c:pt>
                <c:pt idx="1">
                  <c:v>87.03</c:v>
                </c:pt>
                <c:pt idx="2">
                  <c:v>86.81</c:v>
                </c:pt>
                <c:pt idx="3">
                  <c:v>87.55</c:v>
                </c:pt>
                <c:pt idx="4">
                  <c:v>87.67</c:v>
                </c:pt>
                <c:pt idx="5">
                  <c:v>87.8</c:v>
                </c:pt>
                <c:pt idx="6">
                  <c:v>88.94</c:v>
                </c:pt>
                <c:pt idx="7">
                  <c:v>88.96</c:v>
                </c:pt>
                <c:pt idx="8">
                  <c:v>89.34</c:v>
                </c:pt>
                <c:pt idx="9">
                  <c:v>90.46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A6-4A65-94E2-9C7719F39B1A}"/>
            </c:ext>
          </c:extLst>
        </c:ser>
        <c:ser>
          <c:idx val="4"/>
          <c:order val="2"/>
          <c:tx>
            <c:strRef>
              <c:f>Stats_des_agreg!$G$109</c:f>
              <c:strCache>
                <c:ptCount val="1"/>
                <c:pt idx="0">
                  <c:v>P90</c:v>
                </c:pt>
              </c:strCache>
            </c:strRef>
          </c:tx>
          <c:spPr>
            <a:ln w="28575" cap="rnd">
              <a:noFill/>
              <a:prstDash val="sysDot"/>
              <a:round/>
            </a:ln>
            <a:effectLst/>
          </c:spPr>
          <c:marker>
            <c:symbol val="circle"/>
            <c:size val="4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[1]Boxplots!$A$3:$A$12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Stats_des_agreg!$G$110:$G$119</c:f>
              <c:numCache>
                <c:formatCode>General</c:formatCode>
                <c:ptCount val="10"/>
                <c:pt idx="0">
                  <c:v>95.78</c:v>
                </c:pt>
                <c:pt idx="1">
                  <c:v>95.89</c:v>
                </c:pt>
                <c:pt idx="2">
                  <c:v>96.34</c:v>
                </c:pt>
                <c:pt idx="3">
                  <c:v>96.31</c:v>
                </c:pt>
                <c:pt idx="4">
                  <c:v>96.16</c:v>
                </c:pt>
                <c:pt idx="5">
                  <c:v>96.51</c:v>
                </c:pt>
                <c:pt idx="6">
                  <c:v>97.11</c:v>
                </c:pt>
                <c:pt idx="7">
                  <c:v>97.23</c:v>
                </c:pt>
                <c:pt idx="8">
                  <c:v>97.87</c:v>
                </c:pt>
                <c:pt idx="9">
                  <c:v>97.96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A6-4A65-94E2-9C7719F39B1A}"/>
            </c:ext>
          </c:extLst>
        </c:ser>
        <c:ser>
          <c:idx val="1"/>
          <c:order val="3"/>
          <c:tx>
            <c:v>Moyenne</c:v>
          </c:tx>
          <c:spPr>
            <a:ln w="25400" cap="rnd">
              <a:noFill/>
              <a:round/>
            </a:ln>
            <a:effectLst/>
          </c:spPr>
          <c:marker>
            <c:symbol val="star"/>
            <c:size val="10"/>
            <c:spPr>
              <a:noFill/>
              <a:ln w="6350">
                <a:solidFill>
                  <a:srgbClr val="C00000"/>
                </a:solidFill>
              </a:ln>
              <a:effectLst/>
            </c:spPr>
          </c:marker>
          <c:val>
            <c:numRef>
              <c:f>Stats_des_agreg!$H$110:$H$119</c:f>
              <c:numCache>
                <c:formatCode>General</c:formatCode>
                <c:ptCount val="10"/>
                <c:pt idx="0">
                  <c:v>84.66</c:v>
                </c:pt>
                <c:pt idx="1">
                  <c:v>85.31</c:v>
                </c:pt>
                <c:pt idx="2">
                  <c:v>85.84</c:v>
                </c:pt>
                <c:pt idx="3">
                  <c:v>86.4</c:v>
                </c:pt>
                <c:pt idx="4">
                  <c:v>86.58</c:v>
                </c:pt>
                <c:pt idx="5">
                  <c:v>86.63</c:v>
                </c:pt>
                <c:pt idx="6">
                  <c:v>87.53</c:v>
                </c:pt>
                <c:pt idx="7">
                  <c:v>87.77</c:v>
                </c:pt>
                <c:pt idx="8">
                  <c:v>88.19</c:v>
                </c:pt>
                <c:pt idx="9">
                  <c:v>88.95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4A6-4A65-94E2-9C7719F39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195263"/>
        <c:axId val="316188191"/>
      </c:lineChart>
      <c:catAx>
        <c:axId val="316195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6188191"/>
        <c:crosses val="autoZero"/>
        <c:auto val="1"/>
        <c:lblAlgn val="ctr"/>
        <c:lblOffset val="100"/>
        <c:noMultiLvlLbl val="0"/>
      </c:catAx>
      <c:valAx>
        <c:axId val="316188191"/>
        <c:scaling>
          <c:orientation val="minMax"/>
          <c:max val="100"/>
          <c:min val="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3161952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534975074424439E-2"/>
          <c:y val="7.4232690935046391E-2"/>
          <c:w val="0.90485652380700732"/>
          <c:h val="0.79422302404918876"/>
        </c:manualLayout>
      </c:layout>
      <c:lineChart>
        <c:grouping val="standard"/>
        <c:varyColors val="0"/>
        <c:ser>
          <c:idx val="1"/>
          <c:order val="0"/>
          <c:tx>
            <c:strRef>
              <c:f>Stats_des_agreg!$K$109</c:f>
              <c:strCache>
                <c:ptCount val="1"/>
                <c:pt idx="0">
                  <c:v>P10</c:v>
                </c:pt>
              </c:strCache>
            </c:strRef>
          </c:tx>
          <c:spPr>
            <a:ln w="28575" cap="rnd">
              <a:noFill/>
              <a:prstDash val="sysDot"/>
              <a:round/>
            </a:ln>
            <a:effectLst/>
          </c:spPr>
          <c:marker>
            <c:symbol val="circle"/>
            <c:size val="4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val>
            <c:numRef>
              <c:f>Stats_des_agreg!$K$110:$K$119</c:f>
              <c:numCache>
                <c:formatCode>0.00</c:formatCode>
                <c:ptCount val="10"/>
                <c:pt idx="0">
                  <c:v>65.650000000000006</c:v>
                </c:pt>
                <c:pt idx="1">
                  <c:v>65.760000000000005</c:v>
                </c:pt>
                <c:pt idx="2">
                  <c:v>67.099999999999994</c:v>
                </c:pt>
                <c:pt idx="3">
                  <c:v>67.989999999999995</c:v>
                </c:pt>
                <c:pt idx="4">
                  <c:v>68.58</c:v>
                </c:pt>
                <c:pt idx="5">
                  <c:v>70.47</c:v>
                </c:pt>
                <c:pt idx="6">
                  <c:v>70.62</c:v>
                </c:pt>
                <c:pt idx="7">
                  <c:v>70.95</c:v>
                </c:pt>
                <c:pt idx="8">
                  <c:v>72.400000000000006</c:v>
                </c:pt>
                <c:pt idx="9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C2-4B47-8640-84630D78AE23}"/>
            </c:ext>
          </c:extLst>
        </c:ser>
        <c:ser>
          <c:idx val="3"/>
          <c:order val="1"/>
          <c:tx>
            <c:strRef>
              <c:f>Stats_des_agreg!$M$109</c:f>
              <c:strCache>
                <c:ptCount val="1"/>
                <c:pt idx="0">
                  <c:v>P50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[1]Boxplots!$M$16:$M$25</c:f>
                <c:numCache>
                  <c:formatCode>General</c:formatCode>
                  <c:ptCount val="10"/>
                  <c:pt idx="0">
                    <c:v>7.0999999999999943</c:v>
                  </c:pt>
                  <c:pt idx="1">
                    <c:v>6.6199999999999903</c:v>
                  </c:pt>
                  <c:pt idx="2">
                    <c:v>6.289999999999992</c:v>
                  </c:pt>
                  <c:pt idx="3">
                    <c:v>5.9400000000000119</c:v>
                  </c:pt>
                  <c:pt idx="4">
                    <c:v>5.8100000000000023</c:v>
                  </c:pt>
                  <c:pt idx="5">
                    <c:v>6.2000000000000028</c:v>
                  </c:pt>
                  <c:pt idx="6">
                    <c:v>5.1499999999999915</c:v>
                  </c:pt>
                  <c:pt idx="7">
                    <c:v>4.710000000000008</c:v>
                  </c:pt>
                  <c:pt idx="8">
                    <c:v>5.7800000000000011</c:v>
                  </c:pt>
                  <c:pt idx="9">
                    <c:v>5.1800000000000068</c:v>
                  </c:pt>
                </c:numCache>
              </c:numRef>
            </c:plus>
            <c:minus>
              <c:numRef>
                <c:f>[1]Boxplots!$K$16:$K$25</c:f>
                <c:numCache>
                  <c:formatCode>General</c:formatCode>
                  <c:ptCount val="10"/>
                  <c:pt idx="0">
                    <c:v>8.0600000000000023</c:v>
                  </c:pt>
                  <c:pt idx="1">
                    <c:v>8.36</c:v>
                  </c:pt>
                  <c:pt idx="2">
                    <c:v>7.8000000000000114</c:v>
                  </c:pt>
                  <c:pt idx="3">
                    <c:v>7.6999999999999886</c:v>
                  </c:pt>
                  <c:pt idx="4">
                    <c:v>7.4899999999999949</c:v>
                  </c:pt>
                  <c:pt idx="5">
                    <c:v>6.5900000000000034</c:v>
                  </c:pt>
                  <c:pt idx="6">
                    <c:v>7.0799999999999983</c:v>
                  </c:pt>
                  <c:pt idx="7">
                    <c:v>6.8100000000000023</c:v>
                  </c:pt>
                  <c:pt idx="8">
                    <c:v>5.8700000000000045</c:v>
                  </c:pt>
                  <c:pt idx="9">
                    <c:v>6.230000000000004</c:v>
                  </c:pt>
                </c:numCache>
              </c:numRef>
            </c:minus>
            <c:spPr>
              <a:noFill/>
              <a:ln w="15875" cap="flat" cmpd="sng" algn="ctr">
                <a:solidFill>
                  <a:srgbClr val="0070C0"/>
                </a:solidFill>
                <a:round/>
              </a:ln>
              <a:effectLst/>
            </c:spPr>
          </c:errBars>
          <c:val>
            <c:numRef>
              <c:f>Stats_des_agreg!$M$110:$M$119</c:f>
              <c:numCache>
                <c:formatCode>0.00</c:formatCode>
                <c:ptCount val="10"/>
                <c:pt idx="0">
                  <c:v>79.73</c:v>
                </c:pt>
                <c:pt idx="1">
                  <c:v>81.2</c:v>
                </c:pt>
                <c:pt idx="2">
                  <c:v>81.540000000000006</c:v>
                </c:pt>
                <c:pt idx="3">
                  <c:v>82.71</c:v>
                </c:pt>
                <c:pt idx="4">
                  <c:v>83.03</c:v>
                </c:pt>
                <c:pt idx="5">
                  <c:v>83.48</c:v>
                </c:pt>
                <c:pt idx="6">
                  <c:v>84.51</c:v>
                </c:pt>
                <c:pt idx="7">
                  <c:v>84.91</c:v>
                </c:pt>
                <c:pt idx="8">
                  <c:v>85.2</c:v>
                </c:pt>
                <c:pt idx="9">
                  <c:v>86.72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C2-4B47-8640-84630D78AE23}"/>
            </c:ext>
          </c:extLst>
        </c:ser>
        <c:ser>
          <c:idx val="5"/>
          <c:order val="2"/>
          <c:tx>
            <c:strRef>
              <c:f>Stats_des_agreg!$O$109</c:f>
              <c:strCache>
                <c:ptCount val="1"/>
                <c:pt idx="0">
                  <c:v>P90</c:v>
                </c:pt>
              </c:strCache>
            </c:strRef>
          </c:tx>
          <c:spPr>
            <a:ln w="28575" cap="rnd">
              <a:noFill/>
              <a:prstDash val="sysDot"/>
              <a:round/>
            </a:ln>
            <a:effectLst/>
          </c:spPr>
          <c:marker>
            <c:symbol val="circle"/>
            <c:size val="4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val>
            <c:numRef>
              <c:f>Stats_des_agreg!$O$110:$O$119</c:f>
              <c:numCache>
                <c:formatCode>0.00</c:formatCode>
                <c:ptCount val="10"/>
                <c:pt idx="0">
                  <c:v>91.9</c:v>
                </c:pt>
                <c:pt idx="1">
                  <c:v>92.5</c:v>
                </c:pt>
                <c:pt idx="2">
                  <c:v>92.65</c:v>
                </c:pt>
                <c:pt idx="3">
                  <c:v>92.85</c:v>
                </c:pt>
                <c:pt idx="4">
                  <c:v>93.2</c:v>
                </c:pt>
                <c:pt idx="5">
                  <c:v>93.49</c:v>
                </c:pt>
                <c:pt idx="6">
                  <c:v>93.93</c:v>
                </c:pt>
                <c:pt idx="7">
                  <c:v>94.39</c:v>
                </c:pt>
                <c:pt idx="8">
                  <c:v>94.39</c:v>
                </c:pt>
                <c:pt idx="9">
                  <c:v>95.5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C2-4B47-8640-84630D78AE23}"/>
            </c:ext>
          </c:extLst>
        </c:ser>
        <c:ser>
          <c:idx val="0"/>
          <c:order val="3"/>
          <c:tx>
            <c:v>Moyenne</c:v>
          </c:tx>
          <c:spPr>
            <a:ln w="25400" cap="rnd">
              <a:noFill/>
              <a:round/>
            </a:ln>
            <a:effectLst/>
          </c:spPr>
          <c:marker>
            <c:symbol val="x"/>
            <c:size val="9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Stats_des_agreg!$P$110:$P$119</c:f>
              <c:numCache>
                <c:formatCode>0.00</c:formatCode>
                <c:ptCount val="10"/>
                <c:pt idx="0">
                  <c:v>79.12</c:v>
                </c:pt>
                <c:pt idx="1">
                  <c:v>79.959999999999994</c:v>
                </c:pt>
                <c:pt idx="2">
                  <c:v>80.44</c:v>
                </c:pt>
                <c:pt idx="3">
                  <c:v>81.33</c:v>
                </c:pt>
                <c:pt idx="4">
                  <c:v>81.93</c:v>
                </c:pt>
                <c:pt idx="5">
                  <c:v>82.66</c:v>
                </c:pt>
                <c:pt idx="6">
                  <c:v>83.09</c:v>
                </c:pt>
                <c:pt idx="7">
                  <c:v>83.76</c:v>
                </c:pt>
                <c:pt idx="8">
                  <c:v>84.55</c:v>
                </c:pt>
                <c:pt idx="9">
                  <c:v>85.48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C2-4B47-8640-84630D78A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195263"/>
        <c:axId val="316188191"/>
      </c:lineChart>
      <c:catAx>
        <c:axId val="316195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6188191"/>
        <c:crosses val="autoZero"/>
        <c:auto val="1"/>
        <c:lblAlgn val="ctr"/>
        <c:lblOffset val="100"/>
        <c:noMultiLvlLbl val="0"/>
      </c:catAx>
      <c:valAx>
        <c:axId val="316188191"/>
        <c:scaling>
          <c:orientation val="minMax"/>
          <c:min val="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61952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459335191009997E-2"/>
          <c:y val="2.3003276114399229E-2"/>
          <c:w val="0.90928173493316433"/>
          <c:h val="0.92848434591658091"/>
        </c:manualLayout>
      </c:layout>
      <c:lineChart>
        <c:grouping val="standard"/>
        <c:varyColors val="0"/>
        <c:ser>
          <c:idx val="0"/>
          <c:order val="0"/>
          <c:tx>
            <c:v>Fortune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Stats_des_agreg!$B$30:$K$30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Stats_des_agreg!$B$53:$K$53</c:f>
              <c:numCache>
                <c:formatCode>#,##0</c:formatCode>
                <c:ptCount val="10"/>
                <c:pt idx="0">
                  <c:v>-5966.6</c:v>
                </c:pt>
                <c:pt idx="1">
                  <c:v>6291.8810000000003</c:v>
                </c:pt>
                <c:pt idx="2">
                  <c:v>29560.675999999999</c:v>
                </c:pt>
                <c:pt idx="3">
                  <c:v>91546.997000000003</c:v>
                </c:pt>
                <c:pt idx="4">
                  <c:v>147869.33199999999</c:v>
                </c:pt>
                <c:pt idx="5">
                  <c:v>197513.50899999999</c:v>
                </c:pt>
                <c:pt idx="6">
                  <c:v>257860.76300000001</c:v>
                </c:pt>
                <c:pt idx="7">
                  <c:v>342550.859</c:v>
                </c:pt>
                <c:pt idx="8">
                  <c:v>476547.114</c:v>
                </c:pt>
                <c:pt idx="9">
                  <c:v>1314950.0260000001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5B2-4CA9-A045-05C95E695A13}"/>
            </c:ext>
          </c:extLst>
        </c:ser>
        <c:ser>
          <c:idx val="1"/>
          <c:order val="1"/>
          <c:tx>
            <c:v>Capital retraite ex ante</c:v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strRef>
              <c:f>Stats_des_agreg!$B$30:$K$30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Stats_des_agreg!$B$51:$K$51</c:f>
              <c:numCache>
                <c:formatCode>#,##0</c:formatCode>
                <c:ptCount val="10"/>
                <c:pt idx="0">
                  <c:v>314659.5</c:v>
                </c:pt>
                <c:pt idx="1">
                  <c:v>347478.8</c:v>
                </c:pt>
                <c:pt idx="2">
                  <c:v>405068.7</c:v>
                </c:pt>
                <c:pt idx="3">
                  <c:v>446840.6</c:v>
                </c:pt>
                <c:pt idx="4">
                  <c:v>489493.9</c:v>
                </c:pt>
                <c:pt idx="5">
                  <c:v>487062.2</c:v>
                </c:pt>
                <c:pt idx="6">
                  <c:v>499604.2</c:v>
                </c:pt>
                <c:pt idx="7">
                  <c:v>493809.7</c:v>
                </c:pt>
                <c:pt idx="8">
                  <c:v>502281.8</c:v>
                </c:pt>
                <c:pt idx="9">
                  <c:v>483271.2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5B2-4CA9-A045-05C95E695A13}"/>
            </c:ext>
          </c:extLst>
        </c:ser>
        <c:ser>
          <c:idx val="2"/>
          <c:order val="2"/>
          <c:tx>
            <c:v>Capital retraite ex post</c:v>
          </c:tx>
          <c:spPr>
            <a:ln w="1905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cat>
            <c:strRef>
              <c:f>Stats_des_agreg!$B$30:$K$30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Stats_des_agreg!$B$52:$K$52</c:f>
              <c:numCache>
                <c:formatCode>#,##0</c:formatCode>
                <c:ptCount val="10"/>
                <c:pt idx="0">
                  <c:v>312199.5</c:v>
                </c:pt>
                <c:pt idx="1">
                  <c:v>346197</c:v>
                </c:pt>
                <c:pt idx="2">
                  <c:v>402593.9</c:v>
                </c:pt>
                <c:pt idx="3">
                  <c:v>444292.1</c:v>
                </c:pt>
                <c:pt idx="4">
                  <c:v>488595</c:v>
                </c:pt>
                <c:pt idx="5">
                  <c:v>488180.2</c:v>
                </c:pt>
                <c:pt idx="6">
                  <c:v>499163.5</c:v>
                </c:pt>
                <c:pt idx="7">
                  <c:v>493491</c:v>
                </c:pt>
                <c:pt idx="8">
                  <c:v>508243.9</c:v>
                </c:pt>
                <c:pt idx="9">
                  <c:v>481523.6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5B2-4CA9-A045-05C95E695A13}"/>
            </c:ext>
          </c:extLst>
        </c:ser>
        <c:ser>
          <c:idx val="5"/>
          <c:order val="3"/>
          <c:tx>
            <c:v>CR ex-ante P25</c:v>
          </c:tx>
          <c:spPr>
            <a:ln w="19050" cap="rnd">
              <a:solidFill>
                <a:srgbClr val="00B0F0"/>
              </a:solidFill>
              <a:prstDash val="lgDash"/>
              <a:round/>
            </a:ln>
            <a:effectLst/>
          </c:spPr>
          <c:marker>
            <c:symbol val="none"/>
          </c:marker>
          <c:cat>
            <c:strRef>
              <c:f>Stats_des_agreg!$B$30:$K$30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Stats_des_agreg!$B$54:$K$54</c:f>
              <c:numCache>
                <c:formatCode>#,##0</c:formatCode>
                <c:ptCount val="10"/>
                <c:pt idx="0">
                  <c:v>172318.3</c:v>
                </c:pt>
                <c:pt idx="1">
                  <c:v>216913.8</c:v>
                </c:pt>
                <c:pt idx="2">
                  <c:v>265677.59999999998</c:v>
                </c:pt>
                <c:pt idx="3">
                  <c:v>275876.8</c:v>
                </c:pt>
                <c:pt idx="4">
                  <c:v>326194.2</c:v>
                </c:pt>
                <c:pt idx="5">
                  <c:v>311518.7</c:v>
                </c:pt>
                <c:pt idx="6">
                  <c:v>320577.40000000002</c:v>
                </c:pt>
                <c:pt idx="7">
                  <c:v>320521.90000000002</c:v>
                </c:pt>
                <c:pt idx="8">
                  <c:v>299979.7</c:v>
                </c:pt>
                <c:pt idx="9">
                  <c:v>300828.7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A5B2-4CA9-A045-05C95E695A13}"/>
            </c:ext>
          </c:extLst>
        </c:ser>
        <c:ser>
          <c:idx val="6"/>
          <c:order val="4"/>
          <c:tx>
            <c:v>CR ex-ante P75</c:v>
          </c:tx>
          <c:spPr>
            <a:ln w="19050" cap="rnd">
              <a:solidFill>
                <a:srgbClr val="00B0F0"/>
              </a:solidFill>
              <a:prstDash val="lgDash"/>
              <a:round/>
            </a:ln>
            <a:effectLst/>
          </c:spPr>
          <c:marker>
            <c:symbol val="none"/>
          </c:marker>
          <c:cat>
            <c:strRef>
              <c:f>Stats_des_agreg!$B$30:$K$30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Stats_des_agreg!$B$57:$K$57</c:f>
              <c:numCache>
                <c:formatCode>#,##0</c:formatCode>
                <c:ptCount val="10"/>
                <c:pt idx="0">
                  <c:v>426631</c:v>
                </c:pt>
                <c:pt idx="1">
                  <c:v>430945.2</c:v>
                </c:pt>
                <c:pt idx="2">
                  <c:v>515535.2</c:v>
                </c:pt>
                <c:pt idx="3">
                  <c:v>577661.30000000005</c:v>
                </c:pt>
                <c:pt idx="4">
                  <c:v>625026.9</c:v>
                </c:pt>
                <c:pt idx="5">
                  <c:v>612516.69999999995</c:v>
                </c:pt>
                <c:pt idx="6">
                  <c:v>621251</c:v>
                </c:pt>
                <c:pt idx="7">
                  <c:v>618668.80000000005</c:v>
                </c:pt>
                <c:pt idx="8">
                  <c:v>647804.69999999995</c:v>
                </c:pt>
                <c:pt idx="9">
                  <c:v>617888.1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A5B2-4CA9-A045-05C95E695A13}"/>
            </c:ext>
          </c:extLst>
        </c:ser>
        <c:ser>
          <c:idx val="7"/>
          <c:order val="5"/>
          <c:tx>
            <c:v>CR ex-post P25</c:v>
          </c:tx>
          <c:spPr>
            <a:ln w="19050" cap="rnd">
              <a:solidFill>
                <a:schemeClr val="accent5">
                  <a:lumMod val="75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strRef>
              <c:f>Stats_des_agreg!$B$30:$K$30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Stats_des_agreg!$B$55:$K$55</c:f>
              <c:numCache>
                <c:formatCode>#,##0</c:formatCode>
                <c:ptCount val="10"/>
                <c:pt idx="0">
                  <c:v>162896.4</c:v>
                </c:pt>
                <c:pt idx="1">
                  <c:v>187090.5</c:v>
                </c:pt>
                <c:pt idx="2">
                  <c:v>219702.5</c:v>
                </c:pt>
                <c:pt idx="3">
                  <c:v>235126.8</c:v>
                </c:pt>
                <c:pt idx="4">
                  <c:v>228338.2</c:v>
                </c:pt>
                <c:pt idx="5">
                  <c:v>251303</c:v>
                </c:pt>
                <c:pt idx="6">
                  <c:v>268239.40000000002</c:v>
                </c:pt>
                <c:pt idx="7">
                  <c:v>241791.9</c:v>
                </c:pt>
                <c:pt idx="8">
                  <c:v>242039.7</c:v>
                </c:pt>
                <c:pt idx="9">
                  <c:v>224583.5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A5B2-4CA9-A045-05C95E695A13}"/>
            </c:ext>
          </c:extLst>
        </c:ser>
        <c:ser>
          <c:idx val="8"/>
          <c:order val="6"/>
          <c:tx>
            <c:v>CR ex-post P75</c:v>
          </c:tx>
          <c:spPr>
            <a:ln w="19050" cap="rnd">
              <a:solidFill>
                <a:schemeClr val="accent5">
                  <a:lumMod val="75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strRef>
              <c:f>Stats_des_agreg!$B$30:$K$30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Stats_des_agreg!$B$58:$K$58</c:f>
              <c:numCache>
                <c:formatCode>#,##0</c:formatCode>
                <c:ptCount val="10"/>
                <c:pt idx="0">
                  <c:v>460725.9</c:v>
                </c:pt>
                <c:pt idx="1">
                  <c:v>513395.4</c:v>
                </c:pt>
                <c:pt idx="2">
                  <c:v>601337.30000000005</c:v>
                </c:pt>
                <c:pt idx="3">
                  <c:v>610560.6</c:v>
                </c:pt>
                <c:pt idx="4">
                  <c:v>664228</c:v>
                </c:pt>
                <c:pt idx="5">
                  <c:v>648907.30000000005</c:v>
                </c:pt>
                <c:pt idx="6">
                  <c:v>651669.5</c:v>
                </c:pt>
                <c:pt idx="7">
                  <c:v>651092.5</c:v>
                </c:pt>
                <c:pt idx="8">
                  <c:v>672545.8</c:v>
                </c:pt>
                <c:pt idx="9">
                  <c:v>657023.1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A5B2-4CA9-A045-05C95E695A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260112"/>
        <c:axId val="394262464"/>
      </c:lineChart>
      <c:catAx>
        <c:axId val="394260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 b="1">
                    <a:solidFill>
                      <a:sysClr val="windowText" lastClr="000000"/>
                    </a:solidFill>
                  </a:rPr>
                  <a:t>Déciles de patrimoine privé</a:t>
                </a:r>
              </a:p>
            </c:rich>
          </c:tx>
          <c:layout>
            <c:manualLayout>
              <c:xMode val="edge"/>
              <c:yMode val="edge"/>
              <c:x val="0.44222709201127375"/>
              <c:y val="0.957772373961258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4262464"/>
        <c:crosses val="autoZero"/>
        <c:auto val="1"/>
        <c:lblAlgn val="ctr"/>
        <c:lblOffset val="100"/>
        <c:tickMarkSkip val="1"/>
        <c:noMultiLvlLbl val="1"/>
      </c:catAx>
      <c:valAx>
        <c:axId val="394262464"/>
        <c:scaling>
          <c:orientation val="minMax"/>
          <c:max val="1500000"/>
          <c:min val="-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4260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82559032441782E-2"/>
          <c:y val="1.8820862275417551E-2"/>
          <c:w val="0.90928173493316433"/>
          <c:h val="0.92848434591658091"/>
        </c:manualLayout>
      </c:layout>
      <c:lineChart>
        <c:grouping val="standard"/>
        <c:varyColors val="0"/>
        <c:ser>
          <c:idx val="0"/>
          <c:order val="0"/>
          <c:tx>
            <c:v>Fortune F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Stats_des_agreg!$B$30:$K$30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Stats_des_agreg!$B$69:$K$69</c:f>
              <c:numCache>
                <c:formatCode>#,##0</c:formatCode>
                <c:ptCount val="10"/>
                <c:pt idx="0">
                  <c:v>-3675.3090000000002</c:v>
                </c:pt>
                <c:pt idx="1">
                  <c:v>6333.1229999999996</c:v>
                </c:pt>
                <c:pt idx="2">
                  <c:v>28882.059000000001</c:v>
                </c:pt>
                <c:pt idx="3">
                  <c:v>91598.217999999993</c:v>
                </c:pt>
                <c:pt idx="4">
                  <c:v>148172.726</c:v>
                </c:pt>
                <c:pt idx="5">
                  <c:v>196238.26199999999</c:v>
                </c:pt>
                <c:pt idx="6">
                  <c:v>256285.30900000001</c:v>
                </c:pt>
                <c:pt idx="7">
                  <c:v>343205.64299999998</c:v>
                </c:pt>
                <c:pt idx="8">
                  <c:v>474107.62099999998</c:v>
                </c:pt>
                <c:pt idx="9">
                  <c:v>1073113.308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89F-46C7-B0D9-FA8A50F34E68}"/>
            </c:ext>
          </c:extLst>
        </c:ser>
        <c:ser>
          <c:idx val="1"/>
          <c:order val="1"/>
          <c:tx>
            <c:v>Capital retraite ex ante F</c:v>
          </c:tx>
          <c:spPr>
            <a:ln w="19050" cap="rnd">
              <a:solidFill>
                <a:srgbClr val="C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Stats_des_agreg!$B$30:$K$30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Stats_des_agreg!$B$66:$K$66</c:f>
              <c:numCache>
                <c:formatCode>#,##0</c:formatCode>
                <c:ptCount val="10"/>
                <c:pt idx="0">
                  <c:v>304509.59999999998</c:v>
                </c:pt>
                <c:pt idx="1">
                  <c:v>357539.4</c:v>
                </c:pt>
                <c:pt idx="2">
                  <c:v>424056.7</c:v>
                </c:pt>
                <c:pt idx="3">
                  <c:v>465529.5</c:v>
                </c:pt>
                <c:pt idx="4">
                  <c:v>518799.7</c:v>
                </c:pt>
                <c:pt idx="5">
                  <c:v>515275.6</c:v>
                </c:pt>
                <c:pt idx="6">
                  <c:v>523631.2</c:v>
                </c:pt>
                <c:pt idx="7">
                  <c:v>501234.7</c:v>
                </c:pt>
                <c:pt idx="8">
                  <c:v>507911.4</c:v>
                </c:pt>
                <c:pt idx="9">
                  <c:v>507363.2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89F-46C7-B0D9-FA8A50F34E68}"/>
            </c:ext>
          </c:extLst>
        </c:ser>
        <c:ser>
          <c:idx val="3"/>
          <c:order val="2"/>
          <c:tx>
            <c:v>Fortune H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Stats_des_agreg!$B$30:$K$30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Stats_des_agreg!$B$68:$K$68</c:f>
              <c:numCache>
                <c:formatCode>#,##0</c:formatCode>
                <c:ptCount val="10"/>
                <c:pt idx="0">
                  <c:v>-8390.4339999999993</c:v>
                </c:pt>
                <c:pt idx="1">
                  <c:v>6243.7820000000002</c:v>
                </c:pt>
                <c:pt idx="2">
                  <c:v>30579.392</c:v>
                </c:pt>
                <c:pt idx="3">
                  <c:v>91492.563999999998</c:v>
                </c:pt>
                <c:pt idx="4">
                  <c:v>147536.36900000001</c:v>
                </c:pt>
                <c:pt idx="5">
                  <c:v>198964.86900000001</c:v>
                </c:pt>
                <c:pt idx="6">
                  <c:v>259676.08</c:v>
                </c:pt>
                <c:pt idx="7">
                  <c:v>341779.11300000001</c:v>
                </c:pt>
                <c:pt idx="8">
                  <c:v>479272.36800000002</c:v>
                </c:pt>
                <c:pt idx="9">
                  <c:v>1542291.1540000001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89F-46C7-B0D9-FA8A50F34E68}"/>
            </c:ext>
          </c:extLst>
        </c:ser>
        <c:ser>
          <c:idx val="4"/>
          <c:order val="3"/>
          <c:tx>
            <c:v>CR EA H</c:v>
          </c:tx>
          <c:spPr>
            <a:ln w="19050" cap="rnd">
              <a:solidFill>
                <a:srgbClr val="0070C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Stats_des_agreg!$B$30:$K$30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Stats_des_agreg!$B$67:$K$67</c:f>
              <c:numCache>
                <c:formatCode>#,##0</c:formatCode>
                <c:ptCount val="10"/>
                <c:pt idx="0">
                  <c:v>325396.40000000002</c:v>
                </c:pt>
                <c:pt idx="1">
                  <c:v>335745.2</c:v>
                </c:pt>
                <c:pt idx="2">
                  <c:v>376564.5</c:v>
                </c:pt>
                <c:pt idx="3">
                  <c:v>426979.6</c:v>
                </c:pt>
                <c:pt idx="4">
                  <c:v>457332</c:v>
                </c:pt>
                <c:pt idx="5">
                  <c:v>454952.5</c:v>
                </c:pt>
                <c:pt idx="6">
                  <c:v>471919</c:v>
                </c:pt>
                <c:pt idx="7">
                  <c:v>485058.5</c:v>
                </c:pt>
                <c:pt idx="8">
                  <c:v>495992.6</c:v>
                </c:pt>
                <c:pt idx="9">
                  <c:v>460623.2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A89F-46C7-B0D9-FA8A50F34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266776"/>
        <c:axId val="394261680"/>
      </c:lineChart>
      <c:catAx>
        <c:axId val="394266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 b="1" i="0" baseline="0">
                    <a:solidFill>
                      <a:sysClr val="windowText" lastClr="000000"/>
                    </a:solidFill>
                    <a:effectLst/>
                  </a:rPr>
                  <a:t>Déciles de patrimoine privé</a:t>
                </a:r>
                <a:endParaRPr lang="fr-FR" sz="12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0.43292625344908803"/>
              <c:y val="0.95360098776219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4261680"/>
        <c:crosses val="autoZero"/>
        <c:auto val="1"/>
        <c:lblAlgn val="ctr"/>
        <c:lblOffset val="100"/>
        <c:tickMarkSkip val="1"/>
        <c:noMultiLvlLbl val="1"/>
      </c:catAx>
      <c:valAx>
        <c:axId val="394261680"/>
        <c:scaling>
          <c:orientation val="minMax"/>
          <c:max val="1700000.0000000002"/>
          <c:min val="-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4266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Fortune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Stats_des_agreg!$B$30:$K$30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Stats_des_agreg!$B$49:$K$49</c:f>
              <c:numCache>
                <c:formatCode>#,##0</c:formatCode>
                <c:ptCount val="10"/>
                <c:pt idx="0">
                  <c:v>15532.68</c:v>
                </c:pt>
                <c:pt idx="1">
                  <c:v>128559.21</c:v>
                </c:pt>
                <c:pt idx="2">
                  <c:v>134716.38</c:v>
                </c:pt>
                <c:pt idx="3">
                  <c:v>159672.04999999999</c:v>
                </c:pt>
                <c:pt idx="4">
                  <c:v>159012.54999999999</c:v>
                </c:pt>
                <c:pt idx="5">
                  <c:v>183312.7</c:v>
                </c:pt>
                <c:pt idx="6">
                  <c:v>191194.12</c:v>
                </c:pt>
                <c:pt idx="7">
                  <c:v>221173.1</c:v>
                </c:pt>
                <c:pt idx="8">
                  <c:v>208879.69</c:v>
                </c:pt>
                <c:pt idx="9">
                  <c:v>296234.94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A73-4227-8B70-9CDA575230AC}"/>
            </c:ext>
          </c:extLst>
        </c:ser>
        <c:ser>
          <c:idx val="1"/>
          <c:order val="1"/>
          <c:tx>
            <c:v>Capital retraite ex ante</c:v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strRef>
              <c:f>Stats_des_agreg!$B$30:$K$30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Stats_des_agreg!$B$47:$K$47</c:f>
              <c:numCache>
                <c:formatCode>#,##0</c:formatCode>
                <c:ptCount val="10"/>
                <c:pt idx="0">
                  <c:v>168785.2</c:v>
                </c:pt>
                <c:pt idx="1">
                  <c:v>257354.9</c:v>
                </c:pt>
                <c:pt idx="2">
                  <c:v>285943.2</c:v>
                </c:pt>
                <c:pt idx="3">
                  <c:v>326194.2</c:v>
                </c:pt>
                <c:pt idx="4">
                  <c:v>368989.9</c:v>
                </c:pt>
                <c:pt idx="5">
                  <c:v>430658.8</c:v>
                </c:pt>
                <c:pt idx="6">
                  <c:v>481909.7</c:v>
                </c:pt>
                <c:pt idx="7">
                  <c:v>563342.9</c:v>
                </c:pt>
                <c:pt idx="8">
                  <c:v>646720.9</c:v>
                </c:pt>
                <c:pt idx="9">
                  <c:v>749661.4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A73-4227-8B70-9CDA575230AC}"/>
            </c:ext>
          </c:extLst>
        </c:ser>
        <c:ser>
          <c:idx val="3"/>
          <c:order val="2"/>
          <c:tx>
            <c:v>Fortune sal</c:v>
          </c:tx>
          <c:spPr>
            <a:ln w="19050" cap="rnd">
              <a:solidFill>
                <a:schemeClr val="accent2"/>
              </a:solidFill>
              <a:prstDash val="lgDash"/>
              <a:round/>
            </a:ln>
            <a:effectLst/>
          </c:spPr>
          <c:marker>
            <c:symbol val="none"/>
          </c:marker>
          <c:cat>
            <c:strRef>
              <c:f>Stats_des_agreg!$B$30:$K$30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Stats_des_agreg!$B$50:$K$50</c:f>
              <c:numCache>
                <c:formatCode>#,##0</c:formatCode>
                <c:ptCount val="10"/>
                <c:pt idx="0">
                  <c:v>13190.583000000001</c:v>
                </c:pt>
                <c:pt idx="1">
                  <c:v>102285.59699999999</c:v>
                </c:pt>
                <c:pt idx="2">
                  <c:v>115865.63499999999</c:v>
                </c:pt>
                <c:pt idx="3">
                  <c:v>150547.12</c:v>
                </c:pt>
                <c:pt idx="4">
                  <c:v>146703.36799999999</c:v>
                </c:pt>
                <c:pt idx="5">
                  <c:v>174592.81700000001</c:v>
                </c:pt>
                <c:pt idx="6">
                  <c:v>186798.394</c:v>
                </c:pt>
                <c:pt idx="7">
                  <c:v>212473.611</c:v>
                </c:pt>
                <c:pt idx="8">
                  <c:v>195677.19</c:v>
                </c:pt>
                <c:pt idx="9">
                  <c:v>261966.61799999999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7A73-4227-8B70-9CDA57523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265992"/>
        <c:axId val="394260896"/>
      </c:lineChart>
      <c:catAx>
        <c:axId val="394265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 b="1" i="0" baseline="0">
                    <a:solidFill>
                      <a:sysClr val="windowText" lastClr="000000"/>
                    </a:solidFill>
                    <a:effectLst/>
                  </a:rPr>
                  <a:t>Déciles de revenu moyen sur l'ensemble de la vie active et inactive</a:t>
                </a:r>
                <a:endParaRPr lang="fr-FR" sz="12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4260896"/>
        <c:crosses val="autoZero"/>
        <c:auto val="1"/>
        <c:lblAlgn val="ctr"/>
        <c:lblOffset val="100"/>
        <c:noMultiLvlLbl val="1"/>
      </c:catAx>
      <c:valAx>
        <c:axId val="394260896"/>
        <c:scaling>
          <c:orientation val="minMax"/>
          <c:max val="8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4265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268098444857161E-2"/>
          <c:y val="2.4530335765576113E-2"/>
          <c:w val="0.89769454122738035"/>
          <c:h val="0.87378190010393753"/>
        </c:manualLayout>
      </c:layout>
      <c:lineChart>
        <c:grouping val="standard"/>
        <c:varyColors val="0"/>
        <c:ser>
          <c:idx val="0"/>
          <c:order val="0"/>
          <c:tx>
            <c:v>Pension med H</c:v>
          </c:tx>
          <c:spPr>
            <a:ln w="1905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cat>
            <c:strRef>
              <c:f>Stats_des_agreg!$B$30:$K$30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Stats_des_agreg!$B$43:$K$43</c:f>
              <c:numCache>
                <c:formatCode>#,##0</c:formatCode>
                <c:ptCount val="10"/>
                <c:pt idx="0">
                  <c:v>16590.29</c:v>
                </c:pt>
                <c:pt idx="1">
                  <c:v>16532.18</c:v>
                </c:pt>
                <c:pt idx="2">
                  <c:v>19044.22</c:v>
                </c:pt>
                <c:pt idx="3">
                  <c:v>20721.12</c:v>
                </c:pt>
                <c:pt idx="4">
                  <c:v>22523.93</c:v>
                </c:pt>
                <c:pt idx="5">
                  <c:v>21716.85</c:v>
                </c:pt>
                <c:pt idx="6">
                  <c:v>22624.01</c:v>
                </c:pt>
                <c:pt idx="7">
                  <c:v>23026.31</c:v>
                </c:pt>
                <c:pt idx="8">
                  <c:v>22011.52</c:v>
                </c:pt>
                <c:pt idx="9">
                  <c:v>21216.04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4E-4DB8-9C51-836442B582C8}"/>
            </c:ext>
          </c:extLst>
        </c:ser>
        <c:ser>
          <c:idx val="6"/>
          <c:order val="2"/>
          <c:tx>
            <c:v>Pension med sal H</c:v>
          </c:tx>
          <c:spPr>
            <a:ln w="19050" cap="rnd">
              <a:solidFill>
                <a:schemeClr val="accent1">
                  <a:lumMod val="60000"/>
                </a:schemeClr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Stats_des_agreg!$B$30:$K$30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Stats_des_agreg!$B$45:$K$45</c:f>
              <c:numCache>
                <c:formatCode>#,##0</c:formatCode>
                <c:ptCount val="10"/>
                <c:pt idx="0">
                  <c:v>16780.47</c:v>
                </c:pt>
                <c:pt idx="1">
                  <c:v>16584.599999999999</c:v>
                </c:pt>
                <c:pt idx="2">
                  <c:v>19492.87</c:v>
                </c:pt>
                <c:pt idx="3">
                  <c:v>21742.93</c:v>
                </c:pt>
                <c:pt idx="4">
                  <c:v>22938.06</c:v>
                </c:pt>
                <c:pt idx="5">
                  <c:v>22401.43</c:v>
                </c:pt>
                <c:pt idx="6">
                  <c:v>23957.21</c:v>
                </c:pt>
                <c:pt idx="7">
                  <c:v>24486.14</c:v>
                </c:pt>
                <c:pt idx="8">
                  <c:v>23803.99</c:v>
                </c:pt>
                <c:pt idx="9">
                  <c:v>26137.61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4E-4DB8-9C51-836442B58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262856"/>
        <c:axId val="394263248"/>
      </c:lineChart>
      <c:lineChart>
        <c:grouping val="standard"/>
        <c:varyColors val="0"/>
        <c:ser>
          <c:idx val="1"/>
          <c:order val="1"/>
          <c:tx>
            <c:v>Esp EA med H</c:v>
          </c:tx>
          <c:spPr>
            <a:ln w="19050" cap="rnd">
              <a:solidFill>
                <a:srgbClr val="0070C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Stats_des_agreg!$B$30:$K$30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Stats_des_agreg!$B$39:$K$39</c:f>
              <c:numCache>
                <c:formatCode>0.0</c:formatCode>
                <c:ptCount val="10"/>
                <c:pt idx="0">
                  <c:v>19.678650000000001</c:v>
                </c:pt>
                <c:pt idx="1">
                  <c:v>19.792909999999999</c:v>
                </c:pt>
                <c:pt idx="2">
                  <c:v>20.246580000000002</c:v>
                </c:pt>
                <c:pt idx="3">
                  <c:v>21.384979999999999</c:v>
                </c:pt>
                <c:pt idx="4">
                  <c:v>21.510629999999999</c:v>
                </c:pt>
                <c:pt idx="5">
                  <c:v>21.63918</c:v>
                </c:pt>
                <c:pt idx="6">
                  <c:v>21.978870000000001</c:v>
                </c:pt>
                <c:pt idx="7">
                  <c:v>21.898810000000001</c:v>
                </c:pt>
                <c:pt idx="8">
                  <c:v>22.49194</c:v>
                </c:pt>
                <c:pt idx="9">
                  <c:v>22.872299999999999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4E-4DB8-9C51-836442B58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264032"/>
        <c:axId val="394263640"/>
      </c:lineChart>
      <c:catAx>
        <c:axId val="394262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 b="1" i="0" baseline="0">
                    <a:solidFill>
                      <a:sysClr val="windowText" lastClr="000000"/>
                    </a:solidFill>
                    <a:effectLst/>
                  </a:rPr>
                  <a:t>Déciles de patrimoiné privé (hommes)</a:t>
                </a:r>
                <a:endParaRPr lang="fr-FR" sz="12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0.37253079869199501"/>
              <c:y val="0.95047883130998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4263248"/>
        <c:crosses val="autoZero"/>
        <c:auto val="1"/>
        <c:lblAlgn val="ctr"/>
        <c:lblOffset val="100"/>
        <c:tickMarkSkip val="1"/>
        <c:noMultiLvlLbl val="1"/>
      </c:catAx>
      <c:valAx>
        <c:axId val="394263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4262856"/>
        <c:crosses val="autoZero"/>
        <c:crossBetween val="between"/>
      </c:valAx>
      <c:valAx>
        <c:axId val="394263640"/>
        <c:scaling>
          <c:orientation val="minMax"/>
          <c:max val="28"/>
          <c:min val="18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4264032"/>
        <c:crosses val="max"/>
        <c:crossBetween val="between"/>
      </c:valAx>
      <c:catAx>
        <c:axId val="39426403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94263640"/>
        <c:crosses val="max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Pension med sal F</c:v>
          </c:tx>
          <c:spPr>
            <a:ln w="19050" cap="rnd">
              <a:solidFill>
                <a:srgbClr val="C00000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Stats_des_agreg!$B$30:$K$30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Stats_des_agreg!$B$46:$K$46</c:f>
              <c:numCache>
                <c:formatCode>#,##0</c:formatCode>
                <c:ptCount val="10"/>
                <c:pt idx="0">
                  <c:v>11213.531000000001</c:v>
                </c:pt>
                <c:pt idx="1">
                  <c:v>13491.275</c:v>
                </c:pt>
                <c:pt idx="2">
                  <c:v>16011.843999999999</c:v>
                </c:pt>
                <c:pt idx="3">
                  <c:v>16540.186000000002</c:v>
                </c:pt>
                <c:pt idx="4">
                  <c:v>17603.594000000001</c:v>
                </c:pt>
                <c:pt idx="5">
                  <c:v>17816.017</c:v>
                </c:pt>
                <c:pt idx="6">
                  <c:v>18209.599999999999</c:v>
                </c:pt>
                <c:pt idx="7">
                  <c:v>18210.454000000002</c:v>
                </c:pt>
                <c:pt idx="8">
                  <c:v>17803.11</c:v>
                </c:pt>
                <c:pt idx="9">
                  <c:v>19032.179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73-4354-ACAC-250D7A654559}"/>
            </c:ext>
          </c:extLst>
        </c:ser>
        <c:ser>
          <c:idx val="3"/>
          <c:order val="1"/>
          <c:tx>
            <c:v>Pension med F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Stats_des_agreg!$B$30:$K$30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Stats_des_agreg!$B$44:$K$44</c:f>
              <c:numCache>
                <c:formatCode>#,##0</c:formatCode>
                <c:ptCount val="10"/>
                <c:pt idx="0">
                  <c:v>11234.2</c:v>
                </c:pt>
                <c:pt idx="1">
                  <c:v>13379.61</c:v>
                </c:pt>
                <c:pt idx="2">
                  <c:v>15607.24</c:v>
                </c:pt>
                <c:pt idx="3">
                  <c:v>16430.02</c:v>
                </c:pt>
                <c:pt idx="4">
                  <c:v>17442.53</c:v>
                </c:pt>
                <c:pt idx="5">
                  <c:v>17594.939999999999</c:v>
                </c:pt>
                <c:pt idx="6">
                  <c:v>17950.18</c:v>
                </c:pt>
                <c:pt idx="7">
                  <c:v>17880.34</c:v>
                </c:pt>
                <c:pt idx="8">
                  <c:v>17549.93</c:v>
                </c:pt>
                <c:pt idx="9">
                  <c:v>18065.11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73-4354-ACAC-250D7A654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717792"/>
        <c:axId val="393716224"/>
      </c:lineChart>
      <c:lineChart>
        <c:grouping val="standard"/>
        <c:varyColors val="0"/>
        <c:ser>
          <c:idx val="5"/>
          <c:order val="2"/>
          <c:tx>
            <c:v>Esp EA med F</c:v>
          </c:tx>
          <c:spPr>
            <a:ln w="19050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Stats_des_agreg!$B$30:$K$30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Stats_des_agreg!$B$40:$K$40</c:f>
              <c:numCache>
                <c:formatCode>0.0</c:formatCode>
                <c:ptCount val="10"/>
                <c:pt idx="0">
                  <c:v>23.254359999999998</c:v>
                </c:pt>
                <c:pt idx="1">
                  <c:v>23.915230000000001</c:v>
                </c:pt>
                <c:pt idx="2">
                  <c:v>24.9923</c:v>
                </c:pt>
                <c:pt idx="3">
                  <c:v>25.52467</c:v>
                </c:pt>
                <c:pt idx="4">
                  <c:v>25.837499999999999</c:v>
                </c:pt>
                <c:pt idx="5">
                  <c:v>26.645330000000001</c:v>
                </c:pt>
                <c:pt idx="6">
                  <c:v>26.36185</c:v>
                </c:pt>
                <c:pt idx="7">
                  <c:v>26.889500000000002</c:v>
                </c:pt>
                <c:pt idx="8">
                  <c:v>26.17661</c:v>
                </c:pt>
                <c:pt idx="9">
                  <c:v>26.610279999999999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73-4354-ACAC-250D7A654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718184"/>
        <c:axId val="393715832"/>
      </c:lineChart>
      <c:catAx>
        <c:axId val="393717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 b="1" i="0" baseline="0">
                    <a:solidFill>
                      <a:sysClr val="windowText" lastClr="000000"/>
                    </a:solidFill>
                    <a:effectLst/>
                  </a:rPr>
                  <a:t>Déciles de patrimoine privé (femmes)</a:t>
                </a:r>
                <a:endParaRPr lang="fr-FR" sz="1200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3716224"/>
        <c:crosses val="autoZero"/>
        <c:auto val="1"/>
        <c:lblAlgn val="ctr"/>
        <c:lblOffset val="100"/>
        <c:tickMarkSkip val="1"/>
        <c:noMultiLvlLbl val="1"/>
      </c:catAx>
      <c:valAx>
        <c:axId val="393716224"/>
        <c:scaling>
          <c:orientation val="minMax"/>
          <c:max val="3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3717792"/>
        <c:crosses val="autoZero"/>
        <c:crossBetween val="between"/>
      </c:valAx>
      <c:valAx>
        <c:axId val="393715832"/>
        <c:scaling>
          <c:orientation val="minMax"/>
          <c:min val="18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3718184"/>
        <c:crosses val="max"/>
        <c:crossBetween val="between"/>
      </c:valAx>
      <c:catAx>
        <c:axId val="393718184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3715832"/>
        <c:crosses val="max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Rev med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Stats_des_agreg!$B$30:$K$30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Stats_des_agreg!$B$63:$K$63</c:f>
              <c:numCache>
                <c:formatCode>#,##0</c:formatCode>
                <c:ptCount val="10"/>
                <c:pt idx="0">
                  <c:v>13175.66</c:v>
                </c:pt>
                <c:pt idx="1">
                  <c:v>15900.88</c:v>
                </c:pt>
                <c:pt idx="2">
                  <c:v>17923.64</c:v>
                </c:pt>
                <c:pt idx="3">
                  <c:v>20437.95</c:v>
                </c:pt>
                <c:pt idx="4">
                  <c:v>22452.39</c:v>
                </c:pt>
                <c:pt idx="5">
                  <c:v>22137.46</c:v>
                </c:pt>
                <c:pt idx="6">
                  <c:v>22527.95</c:v>
                </c:pt>
                <c:pt idx="7">
                  <c:v>23384.720000000001</c:v>
                </c:pt>
                <c:pt idx="8">
                  <c:v>23896.25</c:v>
                </c:pt>
                <c:pt idx="9">
                  <c:v>24560.67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6F8-4793-A505-011FF9CB6D64}"/>
            </c:ext>
          </c:extLst>
        </c:ser>
        <c:ser>
          <c:idx val="1"/>
          <c:order val="1"/>
          <c:tx>
            <c:v>Pension EA med</c:v>
          </c:tx>
          <c:spPr>
            <a:ln w="19050" cap="rnd">
              <a:solidFill>
                <a:srgbClr val="0070C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Stats_des_agreg!$B$30:$K$30</c:f>
              <c:strCache>
                <c:ptCount val="10"/>
                <c:pt idx="0">
                  <c:v>&lt;D1</c:v>
                </c:pt>
                <c:pt idx="1">
                  <c:v>D1-D2</c:v>
                </c:pt>
                <c:pt idx="2">
                  <c:v>D2-D3</c:v>
                </c:pt>
                <c:pt idx="3">
                  <c:v>D3-D4</c:v>
                </c:pt>
                <c:pt idx="4">
                  <c:v>D4-D5</c:v>
                </c:pt>
                <c:pt idx="5">
                  <c:v>D5-D6</c:v>
                </c:pt>
                <c:pt idx="6">
                  <c:v>D6-D7</c:v>
                </c:pt>
                <c:pt idx="7">
                  <c:v>D7-D8</c:v>
                </c:pt>
                <c:pt idx="8">
                  <c:v>D8-D9</c:v>
                </c:pt>
                <c:pt idx="9">
                  <c:v>&gt;D9</c:v>
                </c:pt>
              </c:strCache>
            </c:strRef>
          </c:cat>
          <c:val>
            <c:numRef>
              <c:f>Stats_des_agreg!$B$62:$K$62</c:f>
              <c:numCache>
                <c:formatCode>#,##0</c:formatCode>
                <c:ptCount val="10"/>
                <c:pt idx="0">
                  <c:v>12456.29</c:v>
                </c:pt>
                <c:pt idx="1">
                  <c:v>14029.09</c:v>
                </c:pt>
                <c:pt idx="2">
                  <c:v>15159.14</c:v>
                </c:pt>
                <c:pt idx="3">
                  <c:v>15964.38</c:v>
                </c:pt>
                <c:pt idx="4">
                  <c:v>18586.84</c:v>
                </c:pt>
                <c:pt idx="5">
                  <c:v>17193.330000000002</c:v>
                </c:pt>
                <c:pt idx="6">
                  <c:v>18184.849999999999</c:v>
                </c:pt>
                <c:pt idx="7">
                  <c:v>17964.84</c:v>
                </c:pt>
                <c:pt idx="8">
                  <c:v>17809.169999999998</c:v>
                </c:pt>
                <c:pt idx="9">
                  <c:v>17199.41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6F8-4793-A505-011FF9CB6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610560"/>
        <c:axId val="181612128"/>
      </c:lineChart>
      <c:catAx>
        <c:axId val="181610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 b="1" i="0" baseline="0">
                    <a:solidFill>
                      <a:sysClr val="windowText" lastClr="000000"/>
                    </a:solidFill>
                    <a:effectLst/>
                  </a:rPr>
                  <a:t>Déciles de patrimoine privé</a:t>
                </a:r>
                <a:endParaRPr lang="fr-FR" sz="12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0.4234663981329943"/>
              <c:y val="0.9462909946342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612128"/>
        <c:crosses val="autoZero"/>
        <c:auto val="1"/>
        <c:lblAlgn val="ctr"/>
        <c:lblOffset val="100"/>
        <c:tickMarkSkip val="1"/>
        <c:noMultiLvlLbl val="1"/>
      </c:catAx>
      <c:valAx>
        <c:axId val="181612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610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68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68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68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68" workbookViewId="0" zoomToFit="1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zoomScale="68" workbookViewId="0" zoomToFit="1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zoomScale="68" workbookViewId="0" zoomToFit="1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zoomScale="68" workbookViewId="0" zoomToFit="1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zoomScale="68" workbookViewId="0" zoomToFit="1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/>
  <sheetViews>
    <sheetView zoomScale="68" workbookViewId="0" zoomToFit="1"/>
  </sheetViews>
  <pageMargins left="0.7" right="0.7" top="0.75" bottom="0.75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/>
  <sheetViews>
    <sheetView zoomScale="6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8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tabSelected="1" zoomScale="68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68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68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68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6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0.07446</cdr:x>
      <cdr:y>0.5132</cdr:y>
    </cdr:from>
    <cdr:to>
      <cdr:x>0.31693</cdr:x>
      <cdr:y>0.59332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92099" y="3116698"/>
          <a:ext cx="2253875" cy="486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100" b="1">
              <a:solidFill>
                <a:srgbClr val="00B0F0"/>
              </a:solidFill>
            </a:rPr>
            <a:t>Patrimoine</a:t>
          </a:r>
          <a:r>
            <a:rPr lang="fr-FR" sz="1100" b="1" baseline="0">
              <a:solidFill>
                <a:srgbClr val="00B0F0"/>
              </a:solidFill>
            </a:rPr>
            <a:t> retraite ex-ante médian</a:t>
          </a:r>
          <a:endParaRPr lang="fr-FR" sz="1100" b="1">
            <a:solidFill>
              <a:srgbClr val="00B0F0"/>
            </a:solidFill>
          </a:endParaRPr>
        </a:p>
      </cdr:txBody>
    </cdr:sp>
  </cdr:relSizeAnchor>
  <cdr:relSizeAnchor xmlns:cdr="http://schemas.openxmlformats.org/drawingml/2006/chartDrawing">
    <cdr:from>
      <cdr:x>0.49978</cdr:x>
      <cdr:y>0.60626</cdr:y>
    </cdr:from>
    <cdr:to>
      <cdr:x>0.69632</cdr:x>
      <cdr:y>0.68638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4645728" y="3681822"/>
          <a:ext cx="1826934" cy="486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 b="1">
              <a:solidFill>
                <a:schemeClr val="accent2"/>
              </a:solidFill>
            </a:rPr>
            <a:t>Patrimoine</a:t>
          </a:r>
          <a:r>
            <a:rPr lang="fr-FR" sz="1100" b="1" baseline="0">
              <a:solidFill>
                <a:schemeClr val="accent2"/>
              </a:solidFill>
            </a:rPr>
            <a:t> immobilier et mobilier médian</a:t>
          </a:r>
          <a:endParaRPr lang="fr-FR" sz="1100" b="1">
            <a:solidFill>
              <a:schemeClr val="accent2"/>
            </a:solidFill>
          </a:endParaRPr>
        </a:p>
      </cdr:txBody>
    </cdr:sp>
  </cdr:relSizeAnchor>
  <cdr:relSizeAnchor xmlns:cdr="http://schemas.openxmlformats.org/drawingml/2006/chartDrawing">
    <cdr:from>
      <cdr:x>0.23504</cdr:x>
      <cdr:y>0.81306</cdr:y>
    </cdr:from>
    <cdr:to>
      <cdr:x>0.43158</cdr:x>
      <cdr:y>0.85988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2184825" y="4937725"/>
          <a:ext cx="1826934" cy="2843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 b="1">
              <a:solidFill>
                <a:schemeClr val="accent2"/>
              </a:solidFill>
            </a:rPr>
            <a:t>Salariés uniquement</a:t>
          </a:r>
        </a:p>
      </cdr:txBody>
    </cdr:sp>
  </cdr:relSizeAnchor>
  <cdr:relSizeAnchor xmlns:cdr="http://schemas.openxmlformats.org/drawingml/2006/chartDrawing">
    <cdr:from>
      <cdr:x>0.24685</cdr:x>
      <cdr:y>0.79506</cdr:y>
    </cdr:from>
    <cdr:to>
      <cdr:x>0.26213</cdr:x>
      <cdr:y>0.82222</cdr:y>
    </cdr:to>
    <cdr:cxnSp macro="">
      <cdr:nvCxnSpPr>
        <cdr:cNvPr id="6" name="Connecteur droit 5"/>
        <cdr:cNvCxnSpPr/>
      </cdr:nvCxnSpPr>
      <cdr:spPr>
        <a:xfrm xmlns:a="http://schemas.openxmlformats.org/drawingml/2006/main">
          <a:off x="2294556" y="4828431"/>
          <a:ext cx="142035" cy="164944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accent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0.17324</cdr:x>
      <cdr:y>0.56235</cdr:y>
    </cdr:from>
    <cdr:to>
      <cdr:x>0.19299</cdr:x>
      <cdr:y>0.59183</cdr:y>
    </cdr:to>
    <cdr:cxnSp macro="">
      <cdr:nvCxnSpPr>
        <cdr:cNvPr id="10" name="Connecteur droit 9"/>
        <cdr:cNvCxnSpPr/>
      </cdr:nvCxnSpPr>
      <cdr:spPr>
        <a:xfrm xmlns:a="http://schemas.openxmlformats.org/drawingml/2006/main" flipH="1" flipV="1">
          <a:off x="1610326" y="3415184"/>
          <a:ext cx="183586" cy="17903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00B0F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0.52247</cdr:x>
      <cdr:y>0.66969</cdr:y>
    </cdr:from>
    <cdr:to>
      <cdr:x>0.53629</cdr:x>
      <cdr:y>0.69992</cdr:y>
    </cdr:to>
    <cdr:cxnSp macro="">
      <cdr:nvCxnSpPr>
        <cdr:cNvPr id="11" name="Connecteur droit 10"/>
        <cdr:cNvCxnSpPr/>
      </cdr:nvCxnSpPr>
      <cdr:spPr>
        <a:xfrm xmlns:a="http://schemas.openxmlformats.org/drawingml/2006/main" flipH="1">
          <a:off x="4856647" y="4067043"/>
          <a:ext cx="128464" cy="183589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accent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6518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0.23652</cdr:x>
      <cdr:y>0.37349</cdr:y>
    </cdr:from>
    <cdr:to>
      <cdr:x>0.37874</cdr:x>
      <cdr:y>0.45059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199871" y="2265270"/>
          <a:ext cx="1322772" cy="4676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100" b="1">
              <a:solidFill>
                <a:schemeClr val="accent5">
                  <a:lumMod val="75000"/>
                </a:schemeClr>
              </a:solidFill>
            </a:rPr>
            <a:t>Pension moyenne</a:t>
          </a:r>
        </a:p>
        <a:p xmlns:a="http://schemas.openxmlformats.org/drawingml/2006/main">
          <a:pPr algn="ctr"/>
          <a:r>
            <a:rPr lang="fr-FR" sz="1100" b="1">
              <a:solidFill>
                <a:schemeClr val="accent5">
                  <a:lumMod val="75000"/>
                </a:schemeClr>
              </a:solidFill>
            </a:rPr>
            <a:t>(échelle</a:t>
          </a:r>
          <a:r>
            <a:rPr lang="fr-FR" sz="1100" b="1" baseline="0">
              <a:solidFill>
                <a:schemeClr val="accent5">
                  <a:lumMod val="75000"/>
                </a:schemeClr>
              </a:solidFill>
            </a:rPr>
            <a:t> de gauche)</a:t>
          </a:r>
          <a:endParaRPr lang="fr-FR" sz="1100" b="1">
            <a:solidFill>
              <a:schemeClr val="accent5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0.31219</cdr:x>
      <cdr:y>0.67154</cdr:y>
    </cdr:from>
    <cdr:to>
      <cdr:x>0.5013</cdr:x>
      <cdr:y>0.74863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2903638" y="4073000"/>
          <a:ext cx="1758890" cy="4675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 b="1">
              <a:solidFill>
                <a:srgbClr val="0070C0"/>
              </a:solidFill>
            </a:rPr>
            <a:t>Espérance de vie moyenne</a:t>
          </a:r>
        </a:p>
        <a:p xmlns:a="http://schemas.openxmlformats.org/drawingml/2006/main">
          <a:pPr algn="ctr"/>
          <a:r>
            <a:rPr lang="fr-FR" sz="1100" b="1">
              <a:solidFill>
                <a:srgbClr val="0070C0"/>
              </a:solidFill>
            </a:rPr>
            <a:t>(échelle</a:t>
          </a:r>
          <a:r>
            <a:rPr lang="fr-FR" sz="1100" b="1" baseline="0">
              <a:solidFill>
                <a:srgbClr val="0070C0"/>
              </a:solidFill>
            </a:rPr>
            <a:t> de droite)</a:t>
          </a:r>
          <a:endParaRPr lang="fr-FR" sz="11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0.2115</cdr:x>
      <cdr:y>0.17717</cdr:y>
    </cdr:from>
    <cdr:to>
      <cdr:x>0.38321</cdr:x>
      <cdr:y>0.22827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1965987" y="1075934"/>
          <a:ext cx="1596127" cy="310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 b="1">
              <a:solidFill>
                <a:schemeClr val="accent5">
                  <a:lumMod val="75000"/>
                </a:schemeClr>
              </a:solidFill>
            </a:rPr>
            <a:t>Salariés uniquement</a:t>
          </a:r>
        </a:p>
      </cdr:txBody>
    </cdr:sp>
  </cdr:relSizeAnchor>
  <cdr:relSizeAnchor xmlns:cdr="http://schemas.openxmlformats.org/drawingml/2006/chartDrawing">
    <cdr:from>
      <cdr:x>0.31407</cdr:x>
      <cdr:y>0.21693</cdr:y>
    </cdr:from>
    <cdr:to>
      <cdr:x>0.34325</cdr:x>
      <cdr:y>0.25175</cdr:y>
    </cdr:to>
    <cdr:cxnSp macro="">
      <cdr:nvCxnSpPr>
        <cdr:cNvPr id="6" name="Connecteur droit 5"/>
        <cdr:cNvCxnSpPr/>
      </cdr:nvCxnSpPr>
      <cdr:spPr>
        <a:xfrm xmlns:a="http://schemas.openxmlformats.org/drawingml/2006/main">
          <a:off x="2919470" y="1317434"/>
          <a:ext cx="271200" cy="21147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accent5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0.01781</cdr:x>
      <cdr:y>0.05069</cdr:y>
    </cdr:from>
    <cdr:to>
      <cdr:x>0.18952</cdr:x>
      <cdr:y>0.1018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165560" y="307860"/>
          <a:ext cx="1596117" cy="3103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400" b="1">
              <a:solidFill>
                <a:schemeClr val="accent5">
                  <a:lumMod val="75000"/>
                </a:schemeClr>
              </a:solidFill>
            </a:rPr>
            <a:t>HOMMES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6518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0.11877</cdr:x>
      <cdr:y>0.58228</cdr:y>
    </cdr:from>
    <cdr:to>
      <cdr:x>0.26099</cdr:x>
      <cdr:y>0.65938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104709" y="3531619"/>
          <a:ext cx="1322772" cy="4676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 b="1">
              <a:solidFill>
                <a:srgbClr val="C00000"/>
              </a:solidFill>
            </a:rPr>
            <a:t>Pension moyenne</a:t>
          </a:r>
        </a:p>
        <a:p xmlns:a="http://schemas.openxmlformats.org/drawingml/2006/main">
          <a:pPr algn="ctr"/>
          <a:r>
            <a:rPr lang="fr-FR" sz="1100" b="1">
              <a:solidFill>
                <a:srgbClr val="C00000"/>
              </a:solidFill>
            </a:rPr>
            <a:t>(échelle</a:t>
          </a:r>
          <a:r>
            <a:rPr lang="fr-FR" sz="1100" b="1" baseline="0">
              <a:solidFill>
                <a:srgbClr val="C00000"/>
              </a:solidFill>
            </a:rPr>
            <a:t> de gauche)</a:t>
          </a:r>
          <a:endParaRPr lang="fr-FR" sz="11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0.28645</cdr:x>
      <cdr:y>0.16937</cdr:y>
    </cdr:from>
    <cdr:to>
      <cdr:x>0.47556</cdr:x>
      <cdr:y>0.24646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2662717" y="1028563"/>
          <a:ext cx="1757868" cy="468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 b="1">
              <a:solidFill>
                <a:srgbClr val="FF0000"/>
              </a:solidFill>
            </a:rPr>
            <a:t>Espérance de vie moyenne</a:t>
          </a:r>
        </a:p>
        <a:p xmlns:a="http://schemas.openxmlformats.org/drawingml/2006/main">
          <a:pPr algn="ctr"/>
          <a:r>
            <a:rPr lang="fr-FR" sz="1100" b="1">
              <a:solidFill>
                <a:srgbClr val="FF0000"/>
              </a:solidFill>
            </a:rPr>
            <a:t>(échelle</a:t>
          </a:r>
          <a:r>
            <a:rPr lang="fr-FR" sz="1100" b="1" baseline="0">
              <a:solidFill>
                <a:srgbClr val="FF0000"/>
              </a:solidFill>
            </a:rPr>
            <a:t> de droite)</a:t>
          </a:r>
          <a:endParaRPr lang="fr-FR" sz="1100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0.68743</cdr:x>
      <cdr:y>0.27518</cdr:y>
    </cdr:from>
    <cdr:to>
      <cdr:x>0.82965</cdr:x>
      <cdr:y>0.38246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6390026" y="1671188"/>
          <a:ext cx="1322003" cy="651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 b="1">
              <a:solidFill>
                <a:srgbClr val="C00000"/>
              </a:solidFill>
            </a:rPr>
            <a:t>Salariées uniquément</a:t>
          </a:r>
        </a:p>
      </cdr:txBody>
    </cdr:sp>
  </cdr:relSizeAnchor>
  <cdr:relSizeAnchor xmlns:cdr="http://schemas.openxmlformats.org/drawingml/2006/chartDrawing">
    <cdr:from>
      <cdr:x>0.01584</cdr:x>
      <cdr:y>0.0711</cdr:y>
    </cdr:from>
    <cdr:to>
      <cdr:x>0.18754</cdr:x>
      <cdr:y>0.1222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147198" y="431800"/>
          <a:ext cx="1596117" cy="3103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400" b="1">
              <a:solidFill>
                <a:srgbClr val="C00000"/>
              </a:solidFill>
            </a:rPr>
            <a:t>FEMMES</a:t>
          </a:r>
        </a:p>
      </cdr:txBody>
    </cdr:sp>
  </cdr:relSizeAnchor>
  <cdr:relSizeAnchor xmlns:cdr="http://schemas.openxmlformats.org/drawingml/2006/chartDrawing">
    <cdr:from>
      <cdr:x>0.71802</cdr:x>
      <cdr:y>0.34769</cdr:y>
    </cdr:from>
    <cdr:to>
      <cdr:x>0.7363</cdr:x>
      <cdr:y>0.37717</cdr:y>
    </cdr:to>
    <cdr:cxnSp macro="">
      <cdr:nvCxnSpPr>
        <cdr:cNvPr id="7" name="Connecteur droit 6"/>
        <cdr:cNvCxnSpPr/>
      </cdr:nvCxnSpPr>
      <cdr:spPr>
        <a:xfrm xmlns:a="http://schemas.openxmlformats.org/drawingml/2006/main" flipV="1">
          <a:off x="6674386" y="2111566"/>
          <a:ext cx="169843" cy="179024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C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6518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0.06327</cdr:x>
      <cdr:y>0.37333</cdr:y>
    </cdr:from>
    <cdr:to>
      <cdr:x>0.20549</cdr:x>
      <cdr:y>0.45043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87581" y="2259249"/>
          <a:ext cx="1320779" cy="466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100" b="1">
              <a:solidFill>
                <a:schemeClr val="accent2"/>
              </a:solidFill>
            </a:rPr>
            <a:t>Revenu médian</a:t>
          </a:r>
        </a:p>
      </cdr:txBody>
    </cdr:sp>
  </cdr:relSizeAnchor>
  <cdr:relSizeAnchor xmlns:cdr="http://schemas.openxmlformats.org/drawingml/2006/chartDrawing">
    <cdr:from>
      <cdr:x>0.03552</cdr:x>
      <cdr:y>0.54132</cdr:y>
    </cdr:from>
    <cdr:to>
      <cdr:x>0.22463</cdr:x>
      <cdr:y>0.61841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30182" y="3287477"/>
          <a:ext cx="1757869" cy="4681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 b="1">
              <a:solidFill>
                <a:srgbClr val="0070C0"/>
              </a:solidFill>
            </a:rPr>
            <a:t>Pension</a:t>
          </a:r>
          <a:r>
            <a:rPr lang="fr-FR" sz="1100" b="1" baseline="0">
              <a:solidFill>
                <a:srgbClr val="0070C0"/>
              </a:solidFill>
            </a:rPr>
            <a:t> </a:t>
          </a:r>
          <a:r>
            <a:rPr lang="fr-FR" sz="1100" b="1">
              <a:solidFill>
                <a:srgbClr val="0070C0"/>
              </a:solidFill>
            </a:rPr>
            <a:t>médiane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6518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0.10679</cdr:x>
      <cdr:y>0.19081</cdr:y>
    </cdr:from>
    <cdr:to>
      <cdr:x>0.31911</cdr:x>
      <cdr:y>0.27164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993283" y="1157272"/>
          <a:ext cx="1974764" cy="4902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 b="1">
              <a:solidFill>
                <a:srgbClr val="C00000"/>
              </a:solidFill>
            </a:rPr>
            <a:t>Taux de remplacement</a:t>
          </a:r>
        </a:p>
        <a:p xmlns:a="http://schemas.openxmlformats.org/drawingml/2006/main">
          <a:pPr algn="ctr"/>
          <a:r>
            <a:rPr lang="fr-FR" sz="1200" b="1">
              <a:solidFill>
                <a:srgbClr val="C00000"/>
              </a:solidFill>
            </a:rPr>
            <a:t>FEMMES</a:t>
          </a:r>
        </a:p>
      </cdr:txBody>
    </cdr:sp>
  </cdr:relSizeAnchor>
  <cdr:relSizeAnchor xmlns:cdr="http://schemas.openxmlformats.org/drawingml/2006/chartDrawing">
    <cdr:from>
      <cdr:x>0.04863</cdr:x>
      <cdr:y>0.66419</cdr:y>
    </cdr:from>
    <cdr:to>
      <cdr:x>0.26094</cdr:x>
      <cdr:y>0.74502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452285" y="4028454"/>
          <a:ext cx="1974671" cy="4902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 b="1">
              <a:solidFill>
                <a:srgbClr val="0070C0"/>
              </a:solidFill>
            </a:rPr>
            <a:t>Taux de remplacement</a:t>
          </a:r>
        </a:p>
        <a:p xmlns:a="http://schemas.openxmlformats.org/drawingml/2006/main">
          <a:pPr algn="ctr"/>
          <a:r>
            <a:rPr lang="fr-FR" sz="1200" b="1">
              <a:solidFill>
                <a:srgbClr val="0070C0"/>
              </a:solidFill>
            </a:rPr>
            <a:t>HOMMES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6518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0.04227</cdr:x>
      <cdr:y>0.38779</cdr:y>
    </cdr:from>
    <cdr:to>
      <cdr:x>0.17708</cdr:x>
      <cdr:y>0.44218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93169" y="2352018"/>
          <a:ext cx="1253852" cy="329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 b="1">
              <a:solidFill>
                <a:srgbClr val="C00000"/>
              </a:solidFill>
            </a:rPr>
            <a:t>Blanpain (2018)</a:t>
          </a:r>
        </a:p>
      </cdr:txBody>
    </cdr:sp>
  </cdr:relSizeAnchor>
  <cdr:relSizeAnchor xmlns:cdr="http://schemas.openxmlformats.org/drawingml/2006/chartDrawing">
    <cdr:from>
      <cdr:x>0.06161</cdr:x>
      <cdr:y>0.82032</cdr:y>
    </cdr:from>
    <cdr:to>
      <cdr:x>0.23149</cdr:x>
      <cdr:y>0.86411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573015" y="4975364"/>
          <a:ext cx="1580034" cy="2655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 b="1">
              <a:solidFill>
                <a:srgbClr val="0070C0"/>
              </a:solidFill>
            </a:rPr>
            <a:t>Blanpain (2018)</a:t>
          </a:r>
        </a:p>
      </cdr:txBody>
    </cdr:sp>
  </cdr:relSizeAnchor>
  <cdr:relSizeAnchor xmlns:cdr="http://schemas.openxmlformats.org/drawingml/2006/chartDrawing">
    <cdr:from>
      <cdr:x>0.2392</cdr:x>
      <cdr:y>0.41803</cdr:y>
    </cdr:from>
    <cdr:to>
      <cdr:x>0.26389</cdr:x>
      <cdr:y>0.4581</cdr:y>
    </cdr:to>
    <cdr:cxnSp macro="">
      <cdr:nvCxnSpPr>
        <cdr:cNvPr id="5" name="Connecteur droit 4"/>
        <cdr:cNvCxnSpPr/>
      </cdr:nvCxnSpPr>
      <cdr:spPr>
        <a:xfrm xmlns:a="http://schemas.openxmlformats.org/drawingml/2006/main" flipH="1">
          <a:off x="2224768" y="2535423"/>
          <a:ext cx="229638" cy="243032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C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0.11871</cdr:x>
      <cdr:y>0.46499</cdr:y>
    </cdr:from>
    <cdr:to>
      <cdr:x>0.35423</cdr:x>
      <cdr:y>0.54582</cdr:y>
    </cdr:to>
    <cdr:sp macro="" textlink="">
      <cdr:nvSpPr>
        <cdr:cNvPr id="9" name="ZoneTexte 1"/>
        <cdr:cNvSpPr txBox="1"/>
      </cdr:nvSpPr>
      <cdr:spPr>
        <a:xfrm xmlns:a="http://schemas.openxmlformats.org/drawingml/2006/main">
          <a:off x="1104142" y="2820240"/>
          <a:ext cx="2190543" cy="4902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 b="1">
              <a:solidFill>
                <a:srgbClr val="C00000"/>
              </a:solidFill>
            </a:rPr>
            <a:t>FEMMES</a:t>
          </a:r>
        </a:p>
        <a:p xmlns:a="http://schemas.openxmlformats.org/drawingml/2006/main">
          <a:pPr algn="ctr"/>
          <a:r>
            <a:rPr lang="fr-FR" sz="1200" b="1">
              <a:solidFill>
                <a:srgbClr val="C00000"/>
              </a:solidFill>
            </a:rPr>
            <a:t>Espérance de vie à 60 ans</a:t>
          </a:r>
        </a:p>
        <a:p xmlns:a="http://schemas.openxmlformats.org/drawingml/2006/main">
          <a:pPr algn="ctr"/>
          <a:r>
            <a:rPr lang="fr-FR" sz="1200" b="1">
              <a:solidFill>
                <a:srgbClr val="C00000"/>
              </a:solidFill>
            </a:rPr>
            <a:t>Après calage</a:t>
          </a:r>
        </a:p>
      </cdr:txBody>
    </cdr:sp>
  </cdr:relSizeAnchor>
  <cdr:relSizeAnchor xmlns:cdr="http://schemas.openxmlformats.org/drawingml/2006/chartDrawing">
    <cdr:from>
      <cdr:x>0.67954</cdr:x>
      <cdr:y>0.59643</cdr:y>
    </cdr:from>
    <cdr:to>
      <cdr:x>0.89185</cdr:x>
      <cdr:y>0.67726</cdr:y>
    </cdr:to>
    <cdr:sp macro="" textlink="">
      <cdr:nvSpPr>
        <cdr:cNvPr id="12" name="ZoneTexte 1"/>
        <cdr:cNvSpPr txBox="1"/>
      </cdr:nvSpPr>
      <cdr:spPr>
        <a:xfrm xmlns:a="http://schemas.openxmlformats.org/drawingml/2006/main">
          <a:off x="6316665" y="3622122"/>
          <a:ext cx="1973524" cy="490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 b="1">
              <a:solidFill>
                <a:srgbClr val="0070C0"/>
              </a:solidFill>
            </a:rPr>
            <a:t>HOMMES</a:t>
          </a:r>
        </a:p>
        <a:p xmlns:a="http://schemas.openxmlformats.org/drawingml/2006/main">
          <a:pPr algn="ctr"/>
          <a:r>
            <a:rPr lang="fr-FR" sz="1200" b="1">
              <a:solidFill>
                <a:srgbClr val="0070C0"/>
              </a:solidFill>
            </a:rPr>
            <a:t>Espérance de vie à 60 ans</a:t>
          </a:r>
        </a:p>
        <a:p xmlns:a="http://schemas.openxmlformats.org/drawingml/2006/main">
          <a:pPr algn="ctr"/>
          <a:r>
            <a:rPr lang="fr-FR" sz="1200" b="1">
              <a:solidFill>
                <a:srgbClr val="0070C0"/>
              </a:solidFill>
            </a:rPr>
            <a:t>Après calage</a:t>
          </a:r>
        </a:p>
      </cdr:txBody>
    </cdr:sp>
  </cdr:relSizeAnchor>
  <cdr:relSizeAnchor xmlns:cdr="http://schemas.openxmlformats.org/drawingml/2006/chartDrawing">
    <cdr:from>
      <cdr:x>0.76056</cdr:x>
      <cdr:y>0.57187</cdr:y>
    </cdr:from>
    <cdr:to>
      <cdr:x>0.76923</cdr:x>
      <cdr:y>0.59701</cdr:y>
    </cdr:to>
    <cdr:cxnSp macro="">
      <cdr:nvCxnSpPr>
        <cdr:cNvPr id="13" name="Connecteur droit 12"/>
        <cdr:cNvCxnSpPr/>
      </cdr:nvCxnSpPr>
      <cdr:spPr>
        <a:xfrm xmlns:a="http://schemas.openxmlformats.org/drawingml/2006/main">
          <a:off x="7063208" y="3460785"/>
          <a:ext cx="80542" cy="152146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accent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0.04299</cdr:x>
      <cdr:y>0.28257</cdr:y>
    </cdr:from>
    <cdr:to>
      <cdr:x>0.18222</cdr:x>
      <cdr:y>0.3309</cdr:y>
    </cdr:to>
    <cdr:sp macro="" textlink="">
      <cdr:nvSpPr>
        <cdr:cNvPr id="17" name="ZoneTexte 1"/>
        <cdr:cNvSpPr txBox="1"/>
      </cdr:nvSpPr>
      <cdr:spPr>
        <a:xfrm xmlns:a="http://schemas.openxmlformats.org/drawingml/2006/main">
          <a:off x="399849" y="1713852"/>
          <a:ext cx="1294962" cy="293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 b="1">
              <a:solidFill>
                <a:srgbClr val="C00000"/>
              </a:solidFill>
            </a:rPr>
            <a:t>Avant calage</a:t>
          </a:r>
        </a:p>
      </cdr:txBody>
    </cdr:sp>
  </cdr:relSizeAnchor>
  <cdr:relSizeAnchor xmlns:cdr="http://schemas.openxmlformats.org/drawingml/2006/chartDrawing">
    <cdr:from>
      <cdr:x>0.01843</cdr:x>
      <cdr:y>0.61912</cdr:y>
    </cdr:from>
    <cdr:to>
      <cdr:x>0.15765</cdr:x>
      <cdr:y>0.66744</cdr:y>
    </cdr:to>
    <cdr:sp macro="" textlink="">
      <cdr:nvSpPr>
        <cdr:cNvPr id="20" name="ZoneTexte 1"/>
        <cdr:cNvSpPr txBox="1"/>
      </cdr:nvSpPr>
      <cdr:spPr>
        <a:xfrm xmlns:a="http://schemas.openxmlformats.org/drawingml/2006/main">
          <a:off x="171429" y="3755096"/>
          <a:ext cx="1294869" cy="2930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 b="1">
              <a:solidFill>
                <a:srgbClr val="0070C0"/>
              </a:solidFill>
            </a:rPr>
            <a:t>Avant calage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0.15717</cdr:x>
      <cdr:y>0.31334</cdr:y>
    </cdr:from>
    <cdr:to>
      <cdr:x>0.38582</cdr:x>
      <cdr:y>0.398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1460984" y="1902905"/>
          <a:ext cx="2125412" cy="5141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 b="1">
              <a:solidFill>
                <a:sysClr val="windowText" lastClr="000000"/>
              </a:solidFill>
            </a:rPr>
            <a:t>Taux de remplacement</a:t>
          </a:r>
          <a:r>
            <a:rPr lang="fr-FR" sz="1200" b="1" baseline="0">
              <a:solidFill>
                <a:sysClr val="windowText" lastClr="000000"/>
              </a:solidFill>
            </a:rPr>
            <a:t> uniforme</a:t>
          </a:r>
          <a:endParaRPr lang="fr-FR" sz="12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0.52979</cdr:x>
      <cdr:y>0.42045</cdr:y>
    </cdr:from>
    <cdr:to>
      <cdr:x>0.75844</cdr:x>
      <cdr:y>0.50511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4924671" y="2553402"/>
          <a:ext cx="2125412" cy="5141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 b="1">
              <a:solidFill>
                <a:sysClr val="windowText" lastClr="000000"/>
              </a:solidFill>
            </a:rPr>
            <a:t>Patrimoine retraite</a:t>
          </a:r>
          <a:r>
            <a:rPr lang="fr-FR" sz="1200" b="1" baseline="0">
              <a:solidFill>
                <a:sysClr val="windowText" lastClr="000000"/>
              </a:solidFill>
            </a:rPr>
            <a:t> ex-ante</a:t>
          </a:r>
          <a:endParaRPr lang="fr-FR" sz="12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0.31739</cdr:x>
      <cdr:y>0.37779</cdr:y>
    </cdr:from>
    <cdr:to>
      <cdr:x>0.34648</cdr:x>
      <cdr:y>0.41402</cdr:y>
    </cdr:to>
    <cdr:cxnSp macro="">
      <cdr:nvCxnSpPr>
        <cdr:cNvPr id="4" name="Connecteur droit 3"/>
        <cdr:cNvCxnSpPr/>
      </cdr:nvCxnSpPr>
      <cdr:spPr>
        <a:xfrm xmlns:a="http://schemas.openxmlformats.org/drawingml/2006/main">
          <a:off x="2950275" y="2294314"/>
          <a:ext cx="270406" cy="220026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0.51655</cdr:x>
      <cdr:y>0.395</cdr:y>
    </cdr:from>
    <cdr:to>
      <cdr:x>0.53778</cdr:x>
      <cdr:y>0.43959</cdr:y>
    </cdr:to>
    <cdr:cxnSp macro="">
      <cdr:nvCxnSpPr>
        <cdr:cNvPr id="5" name="Connecteur droit 4"/>
        <cdr:cNvCxnSpPr/>
      </cdr:nvCxnSpPr>
      <cdr:spPr>
        <a:xfrm xmlns:a="http://schemas.openxmlformats.org/drawingml/2006/main" flipH="1" flipV="1">
          <a:off x="4801567" y="2398826"/>
          <a:ext cx="197343" cy="270797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6518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0.14581</cdr:x>
      <cdr:y>0.31938</cdr:y>
    </cdr:from>
    <cdr:to>
      <cdr:x>0.37446</cdr:x>
      <cdr:y>0.40404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1355405" y="1939628"/>
          <a:ext cx="2125412" cy="5141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 b="1">
              <a:solidFill>
                <a:sysClr val="windowText" lastClr="000000"/>
              </a:solidFill>
            </a:rPr>
            <a:t>Taux de remplacement</a:t>
          </a:r>
          <a:r>
            <a:rPr lang="fr-FR" sz="1200" b="1" baseline="0">
              <a:solidFill>
                <a:sysClr val="windowText" lastClr="000000"/>
              </a:solidFill>
            </a:rPr>
            <a:t> uniforme</a:t>
          </a:r>
          <a:endParaRPr lang="fr-FR" sz="12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0.53572</cdr:x>
      <cdr:y>0.54592</cdr:y>
    </cdr:from>
    <cdr:to>
      <cdr:x>0.76437</cdr:x>
      <cdr:y>0.63058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4979755" y="3315401"/>
          <a:ext cx="2125412" cy="5141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 b="1">
              <a:solidFill>
                <a:sysClr val="windowText" lastClr="000000"/>
              </a:solidFill>
            </a:rPr>
            <a:t>Patrimoine retraite</a:t>
          </a:r>
          <a:r>
            <a:rPr lang="fr-FR" sz="1200" b="1" baseline="0">
              <a:solidFill>
                <a:sysClr val="windowText" lastClr="000000"/>
              </a:solidFill>
            </a:rPr>
            <a:t> ex-ante</a:t>
          </a:r>
          <a:endParaRPr lang="fr-FR" sz="12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0.30208</cdr:x>
      <cdr:y>0.37023</cdr:y>
    </cdr:from>
    <cdr:to>
      <cdr:x>0.33117</cdr:x>
      <cdr:y>0.40646</cdr:y>
    </cdr:to>
    <cdr:cxnSp macro="">
      <cdr:nvCxnSpPr>
        <cdr:cNvPr id="4" name="Connecteur droit 3"/>
        <cdr:cNvCxnSpPr/>
      </cdr:nvCxnSpPr>
      <cdr:spPr>
        <a:xfrm xmlns:a="http://schemas.openxmlformats.org/drawingml/2006/main">
          <a:off x="2807974" y="2248410"/>
          <a:ext cx="270406" cy="220026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0.53186</cdr:x>
      <cdr:y>0.51215</cdr:y>
    </cdr:from>
    <cdr:to>
      <cdr:x>0.55309</cdr:x>
      <cdr:y>0.55674</cdr:y>
    </cdr:to>
    <cdr:cxnSp macro="">
      <cdr:nvCxnSpPr>
        <cdr:cNvPr id="5" name="Connecteur droit 4"/>
        <cdr:cNvCxnSpPr/>
      </cdr:nvCxnSpPr>
      <cdr:spPr>
        <a:xfrm xmlns:a="http://schemas.openxmlformats.org/drawingml/2006/main" flipH="1" flipV="1">
          <a:off x="4943868" y="3110331"/>
          <a:ext cx="197343" cy="270797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0.12362</cdr:x>
      <cdr:y>0.63414</cdr:y>
    </cdr:from>
    <cdr:to>
      <cdr:x>0.21597</cdr:x>
      <cdr:y>0.68857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1149783" y="3846167"/>
          <a:ext cx="858936" cy="330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200" b="1">
              <a:solidFill>
                <a:srgbClr val="C00000"/>
              </a:solidFill>
            </a:rPr>
            <a:t>Femmes</a:t>
          </a:r>
        </a:p>
      </cdr:txBody>
    </cdr:sp>
  </cdr:relSizeAnchor>
  <cdr:relSizeAnchor xmlns:cdr="http://schemas.openxmlformats.org/drawingml/2006/chartDrawing">
    <cdr:from>
      <cdr:x>0.29053</cdr:x>
      <cdr:y>0.66857</cdr:y>
    </cdr:from>
    <cdr:to>
      <cdr:x>0.38288</cdr:x>
      <cdr:y>0.723</cdr:y>
    </cdr:to>
    <cdr:sp macro="" textlink="">
      <cdr:nvSpPr>
        <cdr:cNvPr id="9" name="ZoneTexte 1"/>
        <cdr:cNvSpPr txBox="1"/>
      </cdr:nvSpPr>
      <cdr:spPr>
        <a:xfrm xmlns:a="http://schemas.openxmlformats.org/drawingml/2006/main">
          <a:off x="2702218" y="4055017"/>
          <a:ext cx="858936" cy="330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200" b="1">
              <a:solidFill>
                <a:srgbClr val="0070C0"/>
              </a:solidFill>
            </a:rPr>
            <a:t>Hommes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6518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0.11887</cdr:x>
      <cdr:y>0.38983</cdr:y>
    </cdr:from>
    <cdr:to>
      <cdr:x>0.36578</cdr:x>
      <cdr:y>0.50464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105596" y="2364369"/>
          <a:ext cx="2296481" cy="6963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200" b="1">
              <a:solidFill>
                <a:sysClr val="windowText" lastClr="000000"/>
              </a:solidFill>
            </a:rPr>
            <a:t>Patrimoine</a:t>
          </a:r>
          <a:r>
            <a:rPr lang="fr-FR" sz="1200" b="1" baseline="0">
              <a:solidFill>
                <a:sysClr val="windowText" lastClr="000000"/>
              </a:solidFill>
            </a:rPr>
            <a:t> retraite ex-ante moyen</a:t>
          </a:r>
          <a:endParaRPr lang="fr-FR" sz="12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0.74723</cdr:x>
      <cdr:y>0.51288</cdr:y>
    </cdr:from>
    <cdr:to>
      <cdr:x>0.99414</cdr:x>
      <cdr:y>0.58388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6945853" y="3114761"/>
          <a:ext cx="2295147" cy="4311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 b="1" baseline="0">
              <a:solidFill>
                <a:sysClr val="windowText" lastClr="000000"/>
              </a:solidFill>
            </a:rPr>
            <a:t>Hors réversion</a:t>
          </a:r>
          <a:endParaRPr lang="fr-FR" sz="12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0.27889</cdr:x>
      <cdr:y>0.4588</cdr:y>
    </cdr:from>
    <cdr:to>
      <cdr:x>0.2996</cdr:x>
      <cdr:y>0.49125</cdr:y>
    </cdr:to>
    <cdr:cxnSp macro="">
      <cdr:nvCxnSpPr>
        <cdr:cNvPr id="4" name="Connecteur droit 3"/>
        <cdr:cNvCxnSpPr/>
      </cdr:nvCxnSpPr>
      <cdr:spPr>
        <a:xfrm xmlns:a="http://schemas.openxmlformats.org/drawingml/2006/main">
          <a:off x="2593963" y="2782700"/>
          <a:ext cx="192622" cy="19681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0.29907</cdr:x>
      <cdr:y>0.62987</cdr:y>
    </cdr:from>
    <cdr:to>
      <cdr:x>0.47078</cdr:x>
      <cdr:y>0.68098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2781587" y="3820303"/>
          <a:ext cx="1597055" cy="309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400" b="1">
              <a:solidFill>
                <a:srgbClr val="0070C0"/>
              </a:solidFill>
            </a:rPr>
            <a:t>Hommes</a:t>
          </a:r>
        </a:p>
      </cdr:txBody>
    </cdr:sp>
  </cdr:relSizeAnchor>
  <cdr:relSizeAnchor xmlns:cdr="http://schemas.openxmlformats.org/drawingml/2006/chartDrawing">
    <cdr:from>
      <cdr:x>0.79963</cdr:x>
      <cdr:y>0.50481</cdr:y>
    </cdr:from>
    <cdr:to>
      <cdr:x>0.81442</cdr:x>
      <cdr:y>0.5214</cdr:y>
    </cdr:to>
    <cdr:cxnSp macro="">
      <cdr:nvCxnSpPr>
        <cdr:cNvPr id="7" name="Connecteur droit 6"/>
        <cdr:cNvCxnSpPr/>
      </cdr:nvCxnSpPr>
      <cdr:spPr>
        <a:xfrm xmlns:a="http://schemas.openxmlformats.org/drawingml/2006/main">
          <a:off x="7437226" y="3061769"/>
          <a:ext cx="137560" cy="100622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0.07135</cdr:x>
      <cdr:y>0.62789</cdr:y>
    </cdr:from>
    <cdr:to>
      <cdr:x>0.24306</cdr:x>
      <cdr:y>0.679</cdr:y>
    </cdr:to>
    <cdr:sp macro="" textlink="">
      <cdr:nvSpPr>
        <cdr:cNvPr id="10" name="ZoneTexte 1"/>
        <cdr:cNvSpPr txBox="1"/>
      </cdr:nvSpPr>
      <cdr:spPr>
        <a:xfrm xmlns:a="http://schemas.openxmlformats.org/drawingml/2006/main">
          <a:off x="663621" y="3808253"/>
          <a:ext cx="1597054" cy="309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400" b="1">
              <a:solidFill>
                <a:srgbClr val="C00000"/>
              </a:solidFill>
            </a:rPr>
            <a:t>Femmes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6518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0.04965</cdr:x>
      <cdr:y>0.26171</cdr:y>
    </cdr:from>
    <cdr:to>
      <cdr:x>0.18993</cdr:x>
      <cdr:y>0.37051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461551" y="1589377"/>
          <a:ext cx="1303970" cy="660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 b="1">
              <a:solidFill>
                <a:srgbClr val="C00000"/>
              </a:solidFill>
            </a:rPr>
            <a:t>Espérance de vie à la retraite</a:t>
          </a:r>
        </a:p>
        <a:p xmlns:a="http://schemas.openxmlformats.org/drawingml/2006/main">
          <a:pPr algn="ctr"/>
          <a:r>
            <a:rPr lang="fr-FR" sz="1200" b="1">
              <a:solidFill>
                <a:srgbClr val="C00000"/>
              </a:solidFill>
            </a:rPr>
            <a:t>FEMMES</a:t>
          </a:r>
        </a:p>
      </cdr:txBody>
    </cdr:sp>
  </cdr:relSizeAnchor>
  <cdr:relSizeAnchor xmlns:cdr="http://schemas.openxmlformats.org/drawingml/2006/chartDrawing">
    <cdr:from>
      <cdr:x>0.0237</cdr:x>
      <cdr:y>0.67216</cdr:y>
    </cdr:from>
    <cdr:to>
      <cdr:x>0.26814</cdr:x>
      <cdr:y>0.78096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220270" y="4082084"/>
          <a:ext cx="2272187" cy="660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 b="1">
              <a:solidFill>
                <a:srgbClr val="0070C0"/>
              </a:solidFill>
            </a:rPr>
            <a:t>Espérance de vie à la retraite</a:t>
          </a:r>
        </a:p>
        <a:p xmlns:a="http://schemas.openxmlformats.org/drawingml/2006/main">
          <a:pPr algn="ctr"/>
          <a:r>
            <a:rPr lang="fr-FR" sz="1200" b="1">
              <a:solidFill>
                <a:srgbClr val="0070C0"/>
              </a:solidFill>
            </a:rPr>
            <a:t>HOMMES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6518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0.04965</cdr:x>
      <cdr:y>0.26171</cdr:y>
    </cdr:from>
    <cdr:to>
      <cdr:x>0.18993</cdr:x>
      <cdr:y>0.37051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461551" y="1589377"/>
          <a:ext cx="1303970" cy="660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 b="1">
              <a:solidFill>
                <a:srgbClr val="C00000"/>
              </a:solidFill>
            </a:rPr>
            <a:t>Espérance de vie à la retraite</a:t>
          </a:r>
        </a:p>
        <a:p xmlns:a="http://schemas.openxmlformats.org/drawingml/2006/main">
          <a:pPr algn="ctr"/>
          <a:r>
            <a:rPr lang="fr-FR" sz="1200" b="1">
              <a:solidFill>
                <a:srgbClr val="C00000"/>
              </a:solidFill>
            </a:rPr>
            <a:t>FEMMES</a:t>
          </a:r>
        </a:p>
      </cdr:txBody>
    </cdr:sp>
  </cdr:relSizeAnchor>
  <cdr:relSizeAnchor xmlns:cdr="http://schemas.openxmlformats.org/drawingml/2006/chartDrawing">
    <cdr:from>
      <cdr:x>0.13063</cdr:x>
      <cdr:y>0.75299</cdr:y>
    </cdr:from>
    <cdr:to>
      <cdr:x>0.37507</cdr:x>
      <cdr:y>0.86179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1214953" y="4567032"/>
          <a:ext cx="2273507" cy="6598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 b="1">
              <a:solidFill>
                <a:srgbClr val="0070C0"/>
              </a:solidFill>
            </a:rPr>
            <a:t>Espérance de vie à la retraite</a:t>
          </a:r>
        </a:p>
        <a:p xmlns:a="http://schemas.openxmlformats.org/drawingml/2006/main">
          <a:pPr algn="ctr"/>
          <a:r>
            <a:rPr lang="fr-FR" sz="1200" b="1">
              <a:solidFill>
                <a:srgbClr val="0070C0"/>
              </a:solidFill>
            </a:rPr>
            <a:t>HOMMES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6518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6518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0.41776</cdr:x>
      <cdr:y>0.51785</cdr:y>
    </cdr:from>
    <cdr:to>
      <cdr:x>0.67696</cdr:x>
      <cdr:y>0.6025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3879721" y="3133870"/>
          <a:ext cx="2407158" cy="5122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 b="1">
              <a:solidFill>
                <a:sysClr val="windowText" lastClr="000000"/>
              </a:solidFill>
            </a:rPr>
            <a:t>Espérance de vie uniforme</a:t>
          </a:r>
        </a:p>
      </cdr:txBody>
    </cdr:sp>
  </cdr:relSizeAnchor>
  <cdr:relSizeAnchor xmlns:cdr="http://schemas.openxmlformats.org/drawingml/2006/chartDrawing">
    <cdr:from>
      <cdr:x>0.22126</cdr:x>
      <cdr:y>0.33263</cdr:y>
    </cdr:from>
    <cdr:to>
      <cdr:x>0.4499</cdr:x>
      <cdr:y>0.41728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2056752" y="2020066"/>
          <a:ext cx="2125319" cy="514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 b="1">
              <a:solidFill>
                <a:sysClr val="windowText" lastClr="000000"/>
              </a:solidFill>
            </a:rPr>
            <a:t>Patrimoine retraite</a:t>
          </a:r>
        </a:p>
        <a:p xmlns:a="http://schemas.openxmlformats.org/drawingml/2006/main">
          <a:pPr algn="ctr"/>
          <a:r>
            <a:rPr lang="fr-FR" sz="1200" b="1">
              <a:solidFill>
                <a:sysClr val="windowText" lastClr="000000"/>
              </a:solidFill>
            </a:rPr>
            <a:t>ex-ante</a:t>
          </a:r>
        </a:p>
      </cdr:txBody>
    </cdr:sp>
  </cdr:relSizeAnchor>
  <cdr:relSizeAnchor xmlns:cdr="http://schemas.openxmlformats.org/drawingml/2006/chartDrawing">
    <cdr:from>
      <cdr:x>0.36642</cdr:x>
      <cdr:y>0.40438</cdr:y>
    </cdr:from>
    <cdr:to>
      <cdr:x>0.39011</cdr:x>
      <cdr:y>0.42404</cdr:y>
    </cdr:to>
    <cdr:cxnSp macro="">
      <cdr:nvCxnSpPr>
        <cdr:cNvPr id="5" name="Connecteur droit 4"/>
        <cdr:cNvCxnSpPr/>
      </cdr:nvCxnSpPr>
      <cdr:spPr>
        <a:xfrm xmlns:a="http://schemas.openxmlformats.org/drawingml/2006/main">
          <a:off x="3406037" y="2455819"/>
          <a:ext cx="220210" cy="119396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0.37644</cdr:x>
      <cdr:y>0.5249</cdr:y>
    </cdr:from>
    <cdr:to>
      <cdr:x>0.40653</cdr:x>
      <cdr:y>0.53997</cdr:y>
    </cdr:to>
    <cdr:cxnSp macro="">
      <cdr:nvCxnSpPr>
        <cdr:cNvPr id="6" name="Connecteur droit 5"/>
        <cdr:cNvCxnSpPr/>
      </cdr:nvCxnSpPr>
      <cdr:spPr>
        <a:xfrm xmlns:a="http://schemas.openxmlformats.org/drawingml/2006/main">
          <a:off x="3499237" y="3187771"/>
          <a:ext cx="279701" cy="91521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6518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0.41776</cdr:x>
      <cdr:y>0.51785</cdr:y>
    </cdr:from>
    <cdr:to>
      <cdr:x>0.67696</cdr:x>
      <cdr:y>0.6025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3879721" y="3133870"/>
          <a:ext cx="2407158" cy="5122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 b="1">
              <a:solidFill>
                <a:sysClr val="windowText" lastClr="000000"/>
              </a:solidFill>
            </a:rPr>
            <a:t>Espérance de vie uniforme</a:t>
          </a:r>
        </a:p>
      </cdr:txBody>
    </cdr:sp>
  </cdr:relSizeAnchor>
  <cdr:relSizeAnchor xmlns:cdr="http://schemas.openxmlformats.org/drawingml/2006/chartDrawing">
    <cdr:from>
      <cdr:x>0.22472</cdr:x>
      <cdr:y>0.27972</cdr:y>
    </cdr:from>
    <cdr:to>
      <cdr:x>0.45336</cdr:x>
      <cdr:y>0.36437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2088884" y="1698741"/>
          <a:ext cx="2125319" cy="514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 b="1">
              <a:solidFill>
                <a:sysClr val="windowText" lastClr="000000"/>
              </a:solidFill>
            </a:rPr>
            <a:t>Patrimoine retraite</a:t>
          </a:r>
        </a:p>
        <a:p xmlns:a="http://schemas.openxmlformats.org/drawingml/2006/main">
          <a:pPr algn="ctr"/>
          <a:r>
            <a:rPr lang="fr-FR" sz="1200" b="1">
              <a:solidFill>
                <a:sysClr val="windowText" lastClr="000000"/>
              </a:solidFill>
            </a:rPr>
            <a:t>ex-ante</a:t>
          </a:r>
        </a:p>
      </cdr:txBody>
    </cdr:sp>
  </cdr:relSizeAnchor>
  <cdr:relSizeAnchor xmlns:cdr="http://schemas.openxmlformats.org/drawingml/2006/chartDrawing">
    <cdr:from>
      <cdr:x>0.36543</cdr:x>
      <cdr:y>0.35903</cdr:y>
    </cdr:from>
    <cdr:to>
      <cdr:x>0.38912</cdr:x>
      <cdr:y>0.37869</cdr:y>
    </cdr:to>
    <cdr:cxnSp macro="">
      <cdr:nvCxnSpPr>
        <cdr:cNvPr id="5" name="Connecteur droit 4"/>
        <cdr:cNvCxnSpPr/>
      </cdr:nvCxnSpPr>
      <cdr:spPr>
        <a:xfrm xmlns:a="http://schemas.openxmlformats.org/drawingml/2006/main">
          <a:off x="3396856" y="2180397"/>
          <a:ext cx="220210" cy="119396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0.42484</cdr:x>
      <cdr:y>0.50752</cdr:y>
    </cdr:from>
    <cdr:to>
      <cdr:x>0.45493</cdr:x>
      <cdr:y>0.52259</cdr:y>
    </cdr:to>
    <cdr:cxnSp macro="">
      <cdr:nvCxnSpPr>
        <cdr:cNvPr id="6" name="Connecteur droit 5"/>
        <cdr:cNvCxnSpPr/>
      </cdr:nvCxnSpPr>
      <cdr:spPr>
        <a:xfrm xmlns:a="http://schemas.openxmlformats.org/drawingml/2006/main">
          <a:off x="3945402" y="3071350"/>
          <a:ext cx="279442" cy="91198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0.08004</cdr:x>
      <cdr:y>0.62876</cdr:y>
    </cdr:from>
    <cdr:to>
      <cdr:x>0.17239</cdr:x>
      <cdr:y>0.68319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743997" y="3818483"/>
          <a:ext cx="858437" cy="3305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200" b="1">
              <a:solidFill>
                <a:srgbClr val="C00000"/>
              </a:solidFill>
            </a:rPr>
            <a:t>Femmes</a:t>
          </a:r>
        </a:p>
      </cdr:txBody>
    </cdr:sp>
  </cdr:relSizeAnchor>
  <cdr:relSizeAnchor xmlns:cdr="http://schemas.openxmlformats.org/drawingml/2006/chartDrawing">
    <cdr:from>
      <cdr:x>0.13876</cdr:x>
      <cdr:y>0.739</cdr:y>
    </cdr:from>
    <cdr:to>
      <cdr:x>0.23111</cdr:x>
      <cdr:y>0.79343</cdr:y>
    </cdr:to>
    <cdr:sp macro="" textlink="">
      <cdr:nvSpPr>
        <cdr:cNvPr id="9" name="ZoneTexte 1"/>
        <cdr:cNvSpPr txBox="1"/>
      </cdr:nvSpPr>
      <cdr:spPr>
        <a:xfrm xmlns:a="http://schemas.openxmlformats.org/drawingml/2006/main">
          <a:off x="1289839" y="4487959"/>
          <a:ext cx="858438" cy="3305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200" b="1">
              <a:solidFill>
                <a:srgbClr val="0070C0"/>
              </a:solidFill>
            </a:rPr>
            <a:t>Hommes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6518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0.19905</cdr:x>
      <cdr:y>0.71736</cdr:y>
    </cdr:from>
    <cdr:to>
      <cdr:x>0.51111</cdr:x>
      <cdr:y>0.8443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1850239" y="4356582"/>
          <a:ext cx="2900748" cy="7709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400" b="1">
              <a:solidFill>
                <a:srgbClr val="0070C0"/>
              </a:solidFill>
            </a:rPr>
            <a:t>Part attribuable à la baisse</a:t>
          </a:r>
          <a:r>
            <a:rPr lang="fr-FR" sz="1400" b="1" baseline="0">
              <a:solidFill>
                <a:srgbClr val="0070C0"/>
              </a:solidFill>
            </a:rPr>
            <a:t> de l'espérance de vie à la retraite</a:t>
          </a:r>
          <a:endParaRPr lang="fr-FR" sz="14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0.23239</cdr:x>
      <cdr:y>0.52854</cdr:y>
    </cdr:from>
    <cdr:to>
      <cdr:x>0.27549</cdr:x>
      <cdr:y>0.71841</cdr:y>
    </cdr:to>
    <cdr:cxnSp macro="">
      <cdr:nvCxnSpPr>
        <cdr:cNvPr id="8" name="Connecteur droit 7"/>
        <cdr:cNvCxnSpPr/>
      </cdr:nvCxnSpPr>
      <cdr:spPr>
        <a:xfrm xmlns:a="http://schemas.openxmlformats.org/drawingml/2006/main">
          <a:off x="2160169" y="3209819"/>
          <a:ext cx="400635" cy="115309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0070C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6518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0.26976</cdr:x>
      <cdr:y>0.62835</cdr:y>
    </cdr:from>
    <cdr:to>
      <cdr:x>0.49841</cdr:x>
      <cdr:y>0.74012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2509006" y="3811051"/>
          <a:ext cx="2126647" cy="6779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 b="1">
              <a:solidFill>
                <a:srgbClr val="0070C0"/>
              </a:solidFill>
            </a:rPr>
            <a:t>Patrimoine retraite hors réformes de baisse de l'espérance de vie à</a:t>
          </a:r>
          <a:r>
            <a:rPr lang="fr-FR" sz="1200" b="1" baseline="0">
              <a:solidFill>
                <a:srgbClr val="0070C0"/>
              </a:solidFill>
            </a:rPr>
            <a:t> la retraite</a:t>
          </a:r>
          <a:r>
            <a:rPr lang="fr-FR" sz="1200" b="1">
              <a:solidFill>
                <a:srgbClr val="0070C0"/>
              </a:solidFill>
            </a:rPr>
            <a:t> </a:t>
          </a:r>
        </a:p>
      </cdr:txBody>
    </cdr:sp>
  </cdr:relSizeAnchor>
  <cdr:relSizeAnchor xmlns:cdr="http://schemas.openxmlformats.org/drawingml/2006/chartDrawing">
    <cdr:from>
      <cdr:x>0.11942</cdr:x>
      <cdr:y>0.81085</cdr:y>
    </cdr:from>
    <cdr:to>
      <cdr:x>0.34807</cdr:x>
      <cdr:y>0.8955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1110713" y="4917942"/>
          <a:ext cx="2126647" cy="5134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 b="1">
              <a:solidFill>
                <a:schemeClr val="accent5">
                  <a:lumMod val="75000"/>
                </a:schemeClr>
              </a:solidFill>
            </a:rPr>
            <a:t>Patrimoine retraite</a:t>
          </a:r>
          <a:r>
            <a:rPr lang="fr-FR" sz="1200" b="1" baseline="0">
              <a:solidFill>
                <a:schemeClr val="accent5">
                  <a:lumMod val="75000"/>
                </a:schemeClr>
              </a:solidFill>
            </a:rPr>
            <a:t> </a:t>
          </a:r>
          <a:r>
            <a:rPr lang="fr-FR" sz="1200" b="1">
              <a:solidFill>
                <a:schemeClr val="accent5">
                  <a:lumMod val="75000"/>
                </a:schemeClr>
              </a:solidFill>
            </a:rPr>
            <a:t>2019</a:t>
          </a:r>
        </a:p>
      </cdr:txBody>
    </cdr:sp>
  </cdr:relSizeAnchor>
  <cdr:relSizeAnchor xmlns:cdr="http://schemas.openxmlformats.org/drawingml/2006/chartDrawing">
    <cdr:from>
      <cdr:x>0.14269</cdr:x>
      <cdr:y>0.76894</cdr:y>
    </cdr:from>
    <cdr:to>
      <cdr:x>0.17177</cdr:x>
      <cdr:y>0.80518</cdr:y>
    </cdr:to>
    <cdr:cxnSp macro="">
      <cdr:nvCxnSpPr>
        <cdr:cNvPr id="7" name="Connecteur droit 6"/>
        <cdr:cNvCxnSpPr/>
      </cdr:nvCxnSpPr>
      <cdr:spPr>
        <a:xfrm xmlns:a="http://schemas.openxmlformats.org/drawingml/2006/main">
          <a:off x="1327131" y="4663766"/>
          <a:ext cx="270469" cy="219802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accent5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0.26645</cdr:x>
      <cdr:y>0.60022</cdr:y>
    </cdr:from>
    <cdr:to>
      <cdr:x>0.28866</cdr:x>
      <cdr:y>0.64869</cdr:y>
    </cdr:to>
    <cdr:cxnSp macro="">
      <cdr:nvCxnSpPr>
        <cdr:cNvPr id="8" name="Connecteur droit 7"/>
        <cdr:cNvCxnSpPr/>
      </cdr:nvCxnSpPr>
      <cdr:spPr>
        <a:xfrm xmlns:a="http://schemas.openxmlformats.org/drawingml/2006/main">
          <a:off x="2478220" y="3640453"/>
          <a:ext cx="206573" cy="29398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0070C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0.17229</cdr:x>
      <cdr:y>0.3018</cdr:y>
    </cdr:from>
    <cdr:to>
      <cdr:x>0.40094</cdr:x>
      <cdr:y>0.38473</cdr:y>
    </cdr:to>
    <cdr:sp macro="" textlink="">
      <cdr:nvSpPr>
        <cdr:cNvPr id="9" name="ZoneTexte 1"/>
        <cdr:cNvSpPr txBox="1"/>
      </cdr:nvSpPr>
      <cdr:spPr>
        <a:xfrm xmlns:a="http://schemas.openxmlformats.org/drawingml/2006/main">
          <a:off x="1602014" y="1828798"/>
          <a:ext cx="2126036" cy="5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 b="1">
              <a:solidFill>
                <a:schemeClr val="accent2"/>
              </a:solidFill>
            </a:rPr>
            <a:t>Patrimoine retraite hors réformes</a:t>
          </a:r>
        </a:p>
      </cdr:txBody>
    </cdr:sp>
  </cdr:relSizeAnchor>
  <cdr:relSizeAnchor xmlns:cdr="http://schemas.openxmlformats.org/drawingml/2006/chartDrawing">
    <cdr:from>
      <cdr:x>0.32233</cdr:x>
      <cdr:y>0.36903</cdr:y>
    </cdr:from>
    <cdr:to>
      <cdr:x>0.34454</cdr:x>
      <cdr:y>0.4175</cdr:y>
    </cdr:to>
    <cdr:cxnSp macro="">
      <cdr:nvCxnSpPr>
        <cdr:cNvPr id="10" name="Connecteur droit 9"/>
        <cdr:cNvCxnSpPr/>
      </cdr:nvCxnSpPr>
      <cdr:spPr>
        <a:xfrm xmlns:a="http://schemas.openxmlformats.org/drawingml/2006/main">
          <a:off x="2997938" y="2238242"/>
          <a:ext cx="206573" cy="293979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accent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6518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1583" cy="6043083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0.18025</cdr:x>
      <cdr:y>0.09071</cdr:y>
    </cdr:from>
    <cdr:to>
      <cdr:x>0.42123</cdr:x>
      <cdr:y>0.13605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675488" y="550864"/>
          <a:ext cx="2240089" cy="275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100" b="1">
              <a:solidFill>
                <a:srgbClr val="00B0F0"/>
              </a:solidFill>
            </a:rPr>
            <a:t>Patrimoine</a:t>
          </a:r>
          <a:r>
            <a:rPr lang="fr-FR" sz="1100" b="1" baseline="0">
              <a:solidFill>
                <a:srgbClr val="00B0F0"/>
              </a:solidFill>
            </a:rPr>
            <a:t> retraite ex-ante moyen</a:t>
          </a:r>
          <a:endParaRPr lang="fr-FR" sz="1100" b="1">
            <a:solidFill>
              <a:srgbClr val="00B0F0"/>
            </a:solidFill>
          </a:endParaRPr>
        </a:p>
      </cdr:txBody>
    </cdr:sp>
  </cdr:relSizeAnchor>
  <cdr:relSizeAnchor xmlns:cdr="http://schemas.openxmlformats.org/drawingml/2006/chartDrawing">
    <cdr:from>
      <cdr:x>0.16892</cdr:x>
      <cdr:y>0.05901</cdr:y>
    </cdr:from>
    <cdr:to>
      <cdr:x>0.43062</cdr:x>
      <cdr:y>0.11489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570160" y="358359"/>
          <a:ext cx="2432635" cy="339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 b="1">
              <a:solidFill>
                <a:schemeClr val="accent5">
                  <a:lumMod val="75000"/>
                </a:schemeClr>
              </a:solidFill>
            </a:rPr>
            <a:t>Patrimoine</a:t>
          </a:r>
          <a:r>
            <a:rPr lang="fr-FR" sz="1100" b="1" baseline="0">
              <a:solidFill>
                <a:schemeClr val="accent5">
                  <a:lumMod val="75000"/>
                </a:schemeClr>
              </a:solidFill>
            </a:rPr>
            <a:t> retraite ex-post moyen</a:t>
          </a:r>
          <a:endParaRPr lang="fr-FR" sz="1100" b="1">
            <a:solidFill>
              <a:schemeClr val="accent5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0.73415</cdr:x>
      <cdr:y>0.16928</cdr:y>
    </cdr:from>
    <cdr:to>
      <cdr:x>0.93069</cdr:x>
      <cdr:y>0.2494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6814751" y="1023115"/>
          <a:ext cx="1824391" cy="4842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 b="1">
              <a:solidFill>
                <a:schemeClr val="accent2"/>
              </a:solidFill>
            </a:rPr>
            <a:t>Patrimoine</a:t>
          </a:r>
          <a:r>
            <a:rPr lang="fr-FR" sz="1100" b="1" baseline="0">
              <a:solidFill>
                <a:schemeClr val="accent2"/>
              </a:solidFill>
            </a:rPr>
            <a:t> immobilier et mobilier moyen</a:t>
          </a:r>
          <a:endParaRPr lang="fr-FR" sz="1100" b="1">
            <a:solidFill>
              <a:schemeClr val="accent2"/>
            </a:solidFill>
          </a:endParaRPr>
        </a:p>
      </cdr:txBody>
    </cdr:sp>
  </cdr:relSizeAnchor>
  <cdr:relSizeAnchor xmlns:cdr="http://schemas.openxmlformats.org/drawingml/2006/chartDrawing">
    <cdr:from>
      <cdr:x>0.15457</cdr:x>
      <cdr:y>0.08314</cdr:y>
    </cdr:from>
    <cdr:to>
      <cdr:x>0.18519</cdr:x>
      <cdr:y>0.08314</cdr:y>
    </cdr:to>
    <cdr:cxnSp macro="">
      <cdr:nvCxnSpPr>
        <cdr:cNvPr id="6" name="Connecteur droit 5"/>
        <cdr:cNvCxnSpPr/>
      </cdr:nvCxnSpPr>
      <cdr:spPr>
        <a:xfrm xmlns:a="http://schemas.openxmlformats.org/drawingml/2006/main" flipV="1">
          <a:off x="1436784" y="504941"/>
          <a:ext cx="284602" cy="0"/>
        </a:xfrm>
        <a:prstGeom xmlns:a="http://schemas.openxmlformats.org/drawingml/2006/main" prst="line">
          <a:avLst/>
        </a:prstGeom>
        <a:ln xmlns:a="http://schemas.openxmlformats.org/drawingml/2006/main" w="57150">
          <a:solidFill>
            <a:schemeClr val="accent5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0.1546</cdr:x>
      <cdr:y>0.11494</cdr:y>
    </cdr:from>
    <cdr:to>
      <cdr:x>0.18522</cdr:x>
      <cdr:y>0.11494</cdr:y>
    </cdr:to>
    <cdr:cxnSp macro="">
      <cdr:nvCxnSpPr>
        <cdr:cNvPr id="7" name="Connecteur droit 6"/>
        <cdr:cNvCxnSpPr/>
      </cdr:nvCxnSpPr>
      <cdr:spPr>
        <a:xfrm xmlns:a="http://schemas.openxmlformats.org/drawingml/2006/main" flipV="1">
          <a:off x="1437089" y="698043"/>
          <a:ext cx="284602" cy="0"/>
        </a:xfrm>
        <a:prstGeom xmlns:a="http://schemas.openxmlformats.org/drawingml/2006/main" prst="line">
          <a:avLst/>
        </a:prstGeom>
        <a:ln xmlns:a="http://schemas.openxmlformats.org/drawingml/2006/main" w="57150">
          <a:solidFill>
            <a:srgbClr val="00B0F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0.08852</cdr:x>
      <cdr:y>0.53529</cdr:y>
    </cdr:from>
    <cdr:to>
      <cdr:x>0.17444</cdr:x>
      <cdr:y>0.58366</cdr:y>
    </cdr:to>
    <cdr:sp macro="" textlink="">
      <cdr:nvSpPr>
        <cdr:cNvPr id="8" name="ZoneTexte 7"/>
        <cdr:cNvSpPr txBox="1"/>
      </cdr:nvSpPr>
      <cdr:spPr>
        <a:xfrm xmlns:a="http://schemas.openxmlformats.org/drawingml/2006/main">
          <a:off x="823212" y="3251991"/>
          <a:ext cx="799044" cy="2938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 b="1">
              <a:solidFill>
                <a:sysClr val="windowText" lastClr="000000"/>
              </a:solidFill>
            </a:rPr>
            <a:t>75</a:t>
          </a:r>
          <a:r>
            <a:rPr lang="fr-FR" sz="1100" b="1" baseline="30000">
              <a:solidFill>
                <a:sysClr val="windowText" lastClr="000000"/>
              </a:solidFill>
            </a:rPr>
            <a:t>e</a:t>
          </a:r>
          <a:r>
            <a:rPr lang="fr-FR" sz="1100" b="1">
              <a:solidFill>
                <a:sysClr val="windowText" lastClr="000000"/>
              </a:solidFill>
            </a:rPr>
            <a:t> centile</a:t>
          </a:r>
        </a:p>
      </cdr:txBody>
    </cdr:sp>
  </cdr:relSizeAnchor>
  <cdr:relSizeAnchor xmlns:cdr="http://schemas.openxmlformats.org/drawingml/2006/chartDrawing">
    <cdr:from>
      <cdr:x>0.09022</cdr:x>
      <cdr:y>0.8036</cdr:y>
    </cdr:from>
    <cdr:to>
      <cdr:x>0.1959</cdr:x>
      <cdr:y>0.85197</cdr:y>
    </cdr:to>
    <cdr:sp macro="" textlink="">
      <cdr:nvSpPr>
        <cdr:cNvPr id="9" name="ZoneTexte 1"/>
        <cdr:cNvSpPr txBox="1"/>
      </cdr:nvSpPr>
      <cdr:spPr>
        <a:xfrm xmlns:a="http://schemas.openxmlformats.org/drawingml/2006/main">
          <a:off x="839063" y="4882049"/>
          <a:ext cx="982810" cy="2938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="1">
              <a:solidFill>
                <a:sysClr val="windowText" lastClr="000000"/>
              </a:solidFill>
            </a:rPr>
            <a:t>25</a:t>
          </a:r>
          <a:r>
            <a:rPr lang="fr-FR" sz="1100" b="1" baseline="30000">
              <a:solidFill>
                <a:sysClr val="windowText" lastClr="000000"/>
              </a:solidFill>
            </a:rPr>
            <a:t>e</a:t>
          </a:r>
          <a:r>
            <a:rPr lang="fr-FR" sz="1100" b="1">
              <a:solidFill>
                <a:sysClr val="windowText" lastClr="000000"/>
              </a:solidFill>
            </a:rPr>
            <a:t> centile</a:t>
          </a:r>
        </a:p>
      </cdr:txBody>
    </cdr:sp>
  </cdr:relSizeAnchor>
  <cdr:relSizeAnchor xmlns:cdr="http://schemas.openxmlformats.org/drawingml/2006/chartDrawing">
    <cdr:from>
      <cdr:x>0.13108</cdr:x>
      <cdr:y>0.58607</cdr:y>
    </cdr:from>
    <cdr:to>
      <cdr:x>0.14379</cdr:x>
      <cdr:y>0.60073</cdr:y>
    </cdr:to>
    <cdr:cxnSp macro="">
      <cdr:nvCxnSpPr>
        <cdr:cNvPr id="11" name="Connecteur droit 10"/>
        <cdr:cNvCxnSpPr/>
      </cdr:nvCxnSpPr>
      <cdr:spPr>
        <a:xfrm xmlns:a="http://schemas.openxmlformats.org/drawingml/2006/main">
          <a:off x="1216801" y="3542229"/>
          <a:ext cx="117982" cy="88606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0.16457</cdr:x>
      <cdr:y>0.79638</cdr:y>
    </cdr:from>
    <cdr:to>
      <cdr:x>0.17391</cdr:x>
      <cdr:y>0.81214</cdr:y>
    </cdr:to>
    <cdr:cxnSp macro="">
      <cdr:nvCxnSpPr>
        <cdr:cNvPr id="12" name="Connecteur droit 11"/>
        <cdr:cNvCxnSpPr/>
      </cdr:nvCxnSpPr>
      <cdr:spPr>
        <a:xfrm xmlns:a="http://schemas.openxmlformats.org/drawingml/2006/main" flipV="1">
          <a:off x="1530500" y="4838186"/>
          <a:ext cx="86861" cy="9574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81583" cy="6043083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0.19729</cdr:x>
      <cdr:y>0.548</cdr:y>
    </cdr:from>
    <cdr:to>
      <cdr:x>0.44419</cdr:x>
      <cdr:y>0.59034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834776" y="3329237"/>
          <a:ext cx="2296137" cy="257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100" b="1">
              <a:solidFill>
                <a:sysClr val="windowText" lastClr="000000"/>
              </a:solidFill>
            </a:rPr>
            <a:t>Patrimoine</a:t>
          </a:r>
          <a:r>
            <a:rPr lang="fr-FR" sz="1100" b="1" baseline="0">
              <a:solidFill>
                <a:sysClr val="windowText" lastClr="000000"/>
              </a:solidFill>
            </a:rPr>
            <a:t> retraite ex-ante moyen</a:t>
          </a:r>
          <a:endParaRPr lang="fr-FR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0.72029</cdr:x>
      <cdr:y>0.15221</cdr:y>
    </cdr:from>
    <cdr:to>
      <cdr:x>0.91683</cdr:x>
      <cdr:y>0.23233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6686098" y="919972"/>
          <a:ext cx="1824392" cy="4842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 b="1">
              <a:solidFill>
                <a:sysClr val="windowText" lastClr="000000"/>
              </a:solidFill>
            </a:rPr>
            <a:t>Patrimoine</a:t>
          </a:r>
          <a:r>
            <a:rPr lang="fr-FR" sz="1100" b="1" baseline="0">
              <a:solidFill>
                <a:sysClr val="windowText" lastClr="000000"/>
              </a:solidFill>
            </a:rPr>
            <a:t> immobilier et mobilier moyen</a:t>
          </a:r>
          <a:endParaRPr lang="fr-FR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0.07864</cdr:x>
      <cdr:y>0.67635</cdr:y>
    </cdr:from>
    <cdr:to>
      <cdr:x>0.17099</cdr:x>
      <cdr:y>0.73078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730966" y="4107501"/>
          <a:ext cx="858437" cy="3305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200" b="1">
              <a:solidFill>
                <a:srgbClr val="C00000"/>
              </a:solidFill>
            </a:rPr>
            <a:t>Femmes</a:t>
          </a:r>
        </a:p>
      </cdr:txBody>
    </cdr:sp>
  </cdr:relSizeAnchor>
  <cdr:relSizeAnchor xmlns:cdr="http://schemas.openxmlformats.org/drawingml/2006/chartDrawing">
    <cdr:from>
      <cdr:x>0.16869</cdr:x>
      <cdr:y>0.73463</cdr:y>
    </cdr:from>
    <cdr:to>
      <cdr:x>0.26104</cdr:x>
      <cdr:y>0.78905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1565878" y="4440164"/>
          <a:ext cx="857243" cy="328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200" b="1">
              <a:solidFill>
                <a:srgbClr val="0070C0"/>
              </a:solidFill>
            </a:rPr>
            <a:t>Hommes</a:t>
          </a:r>
        </a:p>
      </cdr:txBody>
    </cdr:sp>
  </cdr:relSizeAnchor>
  <cdr:relSizeAnchor xmlns:cdr="http://schemas.openxmlformats.org/drawingml/2006/chartDrawing">
    <cdr:from>
      <cdr:x>0.33422</cdr:x>
      <cdr:y>0.59812</cdr:y>
    </cdr:from>
    <cdr:to>
      <cdr:x>0.36331</cdr:x>
      <cdr:y>0.63435</cdr:y>
    </cdr:to>
    <cdr:cxnSp macro="">
      <cdr:nvCxnSpPr>
        <cdr:cNvPr id="8" name="Connecteur droit 7"/>
        <cdr:cNvCxnSpPr/>
      </cdr:nvCxnSpPr>
      <cdr:spPr>
        <a:xfrm xmlns:a="http://schemas.openxmlformats.org/drawingml/2006/main">
          <a:off x="3108219" y="3633732"/>
          <a:ext cx="270533" cy="22010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0.85941</cdr:x>
      <cdr:y>0.22386</cdr:y>
    </cdr:from>
    <cdr:to>
      <cdr:x>0.89892</cdr:x>
      <cdr:y>0.24351</cdr:y>
    </cdr:to>
    <cdr:cxnSp macro="">
      <cdr:nvCxnSpPr>
        <cdr:cNvPr id="9" name="Connecteur droit 8"/>
        <cdr:cNvCxnSpPr/>
      </cdr:nvCxnSpPr>
      <cdr:spPr>
        <a:xfrm xmlns:a="http://schemas.openxmlformats.org/drawingml/2006/main">
          <a:off x="7977558" y="1353043"/>
          <a:ext cx="366753" cy="11876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6518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d/Boxplots_E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xplots"/>
      <sheetName val="Part diplôme"/>
    </sheetNames>
    <sheetDataSet>
      <sheetData sheetId="0">
        <row r="2">
          <cell r="B2" t="str">
            <v>P10</v>
          </cell>
          <cell r="D2" t="str">
            <v>P50</v>
          </cell>
          <cell r="F2" t="str">
            <v>P90</v>
          </cell>
          <cell r="J2" t="str">
            <v>P10</v>
          </cell>
          <cell r="L2" t="str">
            <v>P50</v>
          </cell>
          <cell r="N2" t="str">
            <v>P90</v>
          </cell>
        </row>
        <row r="3">
          <cell r="A3">
            <v>1</v>
          </cell>
          <cell r="B3">
            <v>71.08</v>
          </cell>
          <cell r="D3">
            <v>85.85</v>
          </cell>
          <cell r="F3">
            <v>95.78</v>
          </cell>
          <cell r="G3">
            <v>84.66</v>
          </cell>
          <cell r="J3">
            <v>65.650000000000006</v>
          </cell>
          <cell r="L3">
            <v>79.73</v>
          </cell>
          <cell r="N3">
            <v>91.9</v>
          </cell>
          <cell r="O3">
            <v>79.12</v>
          </cell>
        </row>
        <row r="4">
          <cell r="A4">
            <v>2</v>
          </cell>
          <cell r="B4">
            <v>71.89</v>
          </cell>
          <cell r="D4">
            <v>87.03</v>
          </cell>
          <cell r="F4">
            <v>95.89</v>
          </cell>
          <cell r="G4">
            <v>85.31</v>
          </cell>
          <cell r="J4">
            <v>65.760000000000005</v>
          </cell>
          <cell r="L4">
            <v>81.2</v>
          </cell>
          <cell r="N4">
            <v>92.5</v>
          </cell>
          <cell r="O4">
            <v>79.959999999999994</v>
          </cell>
        </row>
        <row r="5">
          <cell r="A5">
            <v>3</v>
          </cell>
          <cell r="B5">
            <v>72.8</v>
          </cell>
          <cell r="D5">
            <v>86.81</v>
          </cell>
          <cell r="F5">
            <v>96.34</v>
          </cell>
          <cell r="G5">
            <v>85.84</v>
          </cell>
          <cell r="J5">
            <v>67.099999999999994</v>
          </cell>
          <cell r="L5">
            <v>81.540000000000006</v>
          </cell>
          <cell r="N5">
            <v>92.65</v>
          </cell>
          <cell r="O5">
            <v>80.44</v>
          </cell>
        </row>
        <row r="6">
          <cell r="A6">
            <v>4</v>
          </cell>
          <cell r="B6">
            <v>73.38</v>
          </cell>
          <cell r="D6">
            <v>87.55</v>
          </cell>
          <cell r="F6">
            <v>96.31</v>
          </cell>
          <cell r="G6">
            <v>86.4</v>
          </cell>
          <cell r="J6">
            <v>67.989999999999995</v>
          </cell>
          <cell r="L6">
            <v>82.71</v>
          </cell>
          <cell r="N6">
            <v>92.85</v>
          </cell>
          <cell r="O6">
            <v>81.33</v>
          </cell>
        </row>
        <row r="7">
          <cell r="A7">
            <v>5</v>
          </cell>
          <cell r="B7">
            <v>73.91</v>
          </cell>
          <cell r="D7">
            <v>87.67</v>
          </cell>
          <cell r="F7">
            <v>96.16</v>
          </cell>
          <cell r="G7">
            <v>86.58</v>
          </cell>
          <cell r="J7">
            <v>68.58</v>
          </cell>
          <cell r="L7">
            <v>83.03</v>
          </cell>
          <cell r="N7">
            <v>93.2</v>
          </cell>
          <cell r="O7">
            <v>81.93</v>
          </cell>
        </row>
        <row r="8">
          <cell r="A8">
            <v>6</v>
          </cell>
          <cell r="B8">
            <v>74.09</v>
          </cell>
          <cell r="D8">
            <v>87.8</v>
          </cell>
          <cell r="F8">
            <v>96.51</v>
          </cell>
          <cell r="G8">
            <v>86.63</v>
          </cell>
          <cell r="J8">
            <v>70.47</v>
          </cell>
          <cell r="L8">
            <v>83.48</v>
          </cell>
          <cell r="N8">
            <v>93.49</v>
          </cell>
          <cell r="O8">
            <v>82.66</v>
          </cell>
        </row>
        <row r="9">
          <cell r="A9">
            <v>7</v>
          </cell>
          <cell r="B9">
            <v>75.16</v>
          </cell>
          <cell r="D9">
            <v>88.94</v>
          </cell>
          <cell r="F9">
            <v>97.11</v>
          </cell>
          <cell r="G9">
            <v>87.53</v>
          </cell>
          <cell r="J9">
            <v>70.62</v>
          </cell>
          <cell r="L9">
            <v>84.51</v>
          </cell>
          <cell r="N9">
            <v>93.93</v>
          </cell>
          <cell r="O9">
            <v>83.09</v>
          </cell>
        </row>
        <row r="10">
          <cell r="A10">
            <v>8</v>
          </cell>
          <cell r="B10">
            <v>75.77</v>
          </cell>
          <cell r="D10">
            <v>88.96</v>
          </cell>
          <cell r="F10">
            <v>97.23</v>
          </cell>
          <cell r="G10">
            <v>87.77</v>
          </cell>
          <cell r="J10">
            <v>70.95</v>
          </cell>
          <cell r="L10">
            <v>84.91</v>
          </cell>
          <cell r="N10">
            <v>94.39</v>
          </cell>
          <cell r="O10">
            <v>83.76</v>
          </cell>
        </row>
        <row r="11">
          <cell r="A11">
            <v>9</v>
          </cell>
          <cell r="B11">
            <v>76.14</v>
          </cell>
          <cell r="D11">
            <v>89.34</v>
          </cell>
          <cell r="F11">
            <v>97.87</v>
          </cell>
          <cell r="G11">
            <v>88.19</v>
          </cell>
          <cell r="J11">
            <v>72.400000000000006</v>
          </cell>
          <cell r="L11">
            <v>85.2</v>
          </cell>
          <cell r="N11">
            <v>94.39</v>
          </cell>
          <cell r="O11">
            <v>84.55</v>
          </cell>
        </row>
        <row r="12">
          <cell r="A12">
            <v>10</v>
          </cell>
          <cell r="B12">
            <v>76.989999999999995</v>
          </cell>
          <cell r="D12">
            <v>90.46</v>
          </cell>
          <cell r="F12">
            <v>97.96</v>
          </cell>
          <cell r="G12">
            <v>88.95</v>
          </cell>
          <cell r="J12">
            <v>73</v>
          </cell>
          <cell r="L12">
            <v>86.72</v>
          </cell>
          <cell r="N12">
            <v>95.5</v>
          </cell>
          <cell r="O12">
            <v>85.48</v>
          </cell>
        </row>
        <row r="16">
          <cell r="C16">
            <v>7.2199999999999989</v>
          </cell>
          <cell r="E16">
            <v>5.5400000000000063</v>
          </cell>
          <cell r="K16">
            <v>8.0600000000000023</v>
          </cell>
          <cell r="M16">
            <v>7.0999999999999943</v>
          </cell>
        </row>
        <row r="17">
          <cell r="C17">
            <v>6.960000000000008</v>
          </cell>
          <cell r="E17">
            <v>4.7999999999999972</v>
          </cell>
          <cell r="K17">
            <v>8.36</v>
          </cell>
          <cell r="M17">
            <v>6.6199999999999903</v>
          </cell>
        </row>
        <row r="18">
          <cell r="C18">
            <v>5.8100000000000023</v>
          </cell>
          <cell r="E18">
            <v>5</v>
          </cell>
          <cell r="K18">
            <v>7.8000000000000114</v>
          </cell>
          <cell r="M18">
            <v>6.289999999999992</v>
          </cell>
        </row>
        <row r="19">
          <cell r="C19">
            <v>6.3599999999999994</v>
          </cell>
          <cell r="E19">
            <v>5.0300000000000011</v>
          </cell>
          <cell r="K19">
            <v>7.6999999999999886</v>
          </cell>
          <cell r="M19">
            <v>5.9400000000000119</v>
          </cell>
        </row>
        <row r="20">
          <cell r="C20">
            <v>5.8100000000000023</v>
          </cell>
          <cell r="E20">
            <v>4.7999999999999972</v>
          </cell>
          <cell r="K20">
            <v>7.4899999999999949</v>
          </cell>
          <cell r="M20">
            <v>5.8100000000000023</v>
          </cell>
        </row>
        <row r="21">
          <cell r="C21">
            <v>5.9599999999999937</v>
          </cell>
          <cell r="E21">
            <v>5.0799999999999983</v>
          </cell>
          <cell r="K21">
            <v>6.5900000000000034</v>
          </cell>
          <cell r="M21">
            <v>6.2000000000000028</v>
          </cell>
        </row>
        <row r="22">
          <cell r="C22">
            <v>5.8900000000000006</v>
          </cell>
          <cell r="E22">
            <v>4.1400000000000006</v>
          </cell>
          <cell r="K22">
            <v>7.0799999999999983</v>
          </cell>
          <cell r="M22">
            <v>5.1499999999999915</v>
          </cell>
        </row>
        <row r="23">
          <cell r="C23">
            <v>5.75</v>
          </cell>
          <cell r="E23">
            <v>5.1200000000000045</v>
          </cell>
          <cell r="K23">
            <v>6.8100000000000023</v>
          </cell>
          <cell r="M23">
            <v>4.710000000000008</v>
          </cell>
        </row>
        <row r="24">
          <cell r="C24">
            <v>5.8900000000000006</v>
          </cell>
          <cell r="E24">
            <v>4.7800000000000011</v>
          </cell>
          <cell r="K24">
            <v>5.8700000000000045</v>
          </cell>
          <cell r="M24">
            <v>5.7800000000000011</v>
          </cell>
        </row>
        <row r="25">
          <cell r="C25">
            <v>5.9699999999999989</v>
          </cell>
          <cell r="E25">
            <v>3.9400000000000119</v>
          </cell>
          <cell r="K25">
            <v>6.230000000000004</v>
          </cell>
          <cell r="M25">
            <v>5.1800000000000068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32"/>
  <sheetViews>
    <sheetView workbookViewId="0">
      <pane xSplit="1" ySplit="1" topLeftCell="B107" activePane="bottomRight" state="frozen"/>
      <selection pane="topRight" activeCell="B1" sqref="B1"/>
      <selection pane="bottomLeft" activeCell="A2" sqref="A2"/>
      <selection pane="bottomRight" activeCell="J122" sqref="J122"/>
    </sheetView>
  </sheetViews>
  <sheetFormatPr baseColWidth="10" defaultColWidth="11" defaultRowHeight="12.75" x14ac:dyDescent="0.2"/>
  <cols>
    <col min="1" max="1" width="40.7109375" style="1" customWidth="1"/>
    <col min="2" max="10" width="7.85546875" style="1" bestFit="1" customWidth="1"/>
    <col min="11" max="11" width="9.140625" style="1" bestFit="1" customWidth="1"/>
    <col min="12" max="12" width="6.5703125" style="1" bestFit="1" customWidth="1"/>
    <col min="13" max="13" width="5.7109375" style="1" bestFit="1" customWidth="1"/>
    <col min="14" max="14" width="6.28515625" style="1" bestFit="1" customWidth="1"/>
    <col min="15" max="15" width="6.5703125" style="1" bestFit="1" customWidth="1"/>
    <col min="16" max="16" width="8.140625" style="1" bestFit="1" customWidth="1"/>
    <col min="17" max="28" width="6.5703125" style="1" bestFit="1" customWidth="1"/>
    <col min="29" max="31" width="7.85546875" style="1" bestFit="1" customWidth="1"/>
    <col min="32" max="32" width="6.5703125" style="2" bestFit="1" customWidth="1"/>
    <col min="33" max="33" width="7.5703125" style="1" bestFit="1" customWidth="1"/>
    <col min="34" max="35" width="7.140625" style="1" bestFit="1" customWidth="1"/>
    <col min="36" max="36" width="7.5703125" style="9" bestFit="1" customWidth="1"/>
    <col min="37" max="38" width="7.140625" style="1" bestFit="1" customWidth="1"/>
    <col min="39" max="47" width="3.42578125" style="2" bestFit="1" customWidth="1"/>
    <col min="48" max="48" width="6.42578125" style="2" bestFit="1" customWidth="1"/>
    <col min="49" max="57" width="2.42578125" style="2" bestFit="1" customWidth="1"/>
    <col min="58" max="58" width="6.42578125" style="2" bestFit="1" customWidth="1"/>
    <col min="59" max="67" width="7" style="1" bestFit="1" customWidth="1"/>
    <col min="68" max="68" width="7" style="9" bestFit="1" customWidth="1"/>
    <col min="69" max="69" width="2.42578125" style="1" bestFit="1" customWidth="1"/>
    <col min="70" max="70" width="4.140625" style="1" bestFit="1" customWidth="1"/>
    <col min="71" max="77" width="2.42578125" style="1" bestFit="1" customWidth="1"/>
    <col min="78" max="78" width="9.28515625" style="9" bestFit="1" customWidth="1"/>
    <col min="79" max="80" width="5" style="1" bestFit="1" customWidth="1"/>
    <col min="81" max="87" width="5" style="2" bestFit="1" customWidth="1"/>
    <col min="88" max="88" width="6.42578125" style="2" bestFit="1" customWidth="1"/>
    <col min="89" max="90" width="4.140625" style="2" bestFit="1" customWidth="1"/>
    <col min="91" max="97" width="5" style="2" bestFit="1" customWidth="1"/>
    <col min="98" max="98" width="6.42578125" style="2" bestFit="1" customWidth="1"/>
    <col min="99" max="99" width="5" style="2" bestFit="1" customWidth="1"/>
    <col min="100" max="100" width="6.42578125" style="2" bestFit="1" customWidth="1"/>
    <col min="101" max="16384" width="11" style="1"/>
  </cols>
  <sheetData>
    <row r="1" spans="1:102" ht="14.45" customHeight="1" x14ac:dyDescent="0.2">
      <c r="C1" s="63" t="s">
        <v>12</v>
      </c>
      <c r="D1" s="63"/>
      <c r="E1" s="63"/>
      <c r="F1" s="63"/>
      <c r="G1" s="63"/>
      <c r="H1" s="63"/>
      <c r="I1" s="63"/>
      <c r="J1" s="63"/>
      <c r="K1" s="63"/>
      <c r="L1" s="63"/>
      <c r="M1" s="63" t="s">
        <v>18</v>
      </c>
      <c r="N1" s="63"/>
      <c r="O1" s="63"/>
      <c r="P1" s="63"/>
      <c r="Q1" s="63"/>
      <c r="R1" s="63"/>
      <c r="S1" s="63"/>
      <c r="T1" s="63"/>
      <c r="U1" s="63"/>
      <c r="V1" s="63"/>
      <c r="W1" s="63" t="s">
        <v>13</v>
      </c>
      <c r="X1" s="63"/>
      <c r="Y1" s="63"/>
      <c r="Z1" s="63"/>
      <c r="AA1" s="63"/>
      <c r="AB1" s="63"/>
      <c r="AC1" s="63"/>
      <c r="AD1" s="63"/>
      <c r="AE1" s="63"/>
      <c r="AF1" s="63"/>
      <c r="AG1" s="63" t="s">
        <v>10</v>
      </c>
      <c r="AH1" s="63"/>
      <c r="AI1" s="63"/>
      <c r="AJ1" s="63" t="s">
        <v>11</v>
      </c>
      <c r="AK1" s="63"/>
      <c r="AL1" s="63"/>
      <c r="AM1" s="63" t="s">
        <v>97</v>
      </c>
      <c r="AN1" s="63"/>
      <c r="AO1" s="63"/>
      <c r="AP1" s="63"/>
      <c r="AQ1" s="63"/>
      <c r="AR1" s="63"/>
      <c r="AS1" s="63"/>
      <c r="AT1" s="63"/>
      <c r="AU1" s="63"/>
      <c r="AV1" s="63"/>
      <c r="AW1" s="63" t="s">
        <v>98</v>
      </c>
      <c r="AX1" s="63"/>
      <c r="AY1" s="63"/>
      <c r="AZ1" s="63"/>
      <c r="BA1" s="63"/>
      <c r="BB1" s="63"/>
      <c r="BC1" s="63"/>
      <c r="BD1" s="63"/>
      <c r="BE1" s="63"/>
      <c r="BF1" s="63"/>
      <c r="BG1" s="64" t="s">
        <v>99</v>
      </c>
      <c r="BH1" s="64"/>
      <c r="BI1" s="64"/>
      <c r="BJ1" s="64"/>
      <c r="BK1" s="64"/>
      <c r="BL1" s="64"/>
      <c r="BM1" s="64"/>
      <c r="BN1" s="64"/>
      <c r="BO1" s="64"/>
      <c r="BP1" s="64"/>
      <c r="BQ1" s="31"/>
      <c r="BR1" s="31"/>
      <c r="BZ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</row>
    <row r="2" spans="1:102" x14ac:dyDescent="0.2"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0</v>
      </c>
      <c r="N2" s="1" t="s">
        <v>1</v>
      </c>
      <c r="O2" s="1" t="s">
        <v>2</v>
      </c>
      <c r="P2" s="1" t="s">
        <v>3</v>
      </c>
      <c r="Q2" s="1" t="s">
        <v>4</v>
      </c>
      <c r="R2" s="1" t="s">
        <v>5</v>
      </c>
      <c r="S2" s="1" t="s">
        <v>6</v>
      </c>
      <c r="T2" s="1" t="s">
        <v>7</v>
      </c>
      <c r="U2" s="1" t="s">
        <v>8</v>
      </c>
      <c r="V2" s="1" t="s">
        <v>9</v>
      </c>
      <c r="W2" s="1" t="s">
        <v>0</v>
      </c>
      <c r="X2" s="1" t="s">
        <v>1</v>
      </c>
      <c r="Y2" s="1" t="s">
        <v>2</v>
      </c>
      <c r="Z2" s="1" t="s">
        <v>3</v>
      </c>
      <c r="AA2" s="1" t="s">
        <v>4</v>
      </c>
      <c r="AB2" s="1" t="s">
        <v>5</v>
      </c>
      <c r="AC2" s="1" t="s">
        <v>6</v>
      </c>
      <c r="AD2" s="1" t="s">
        <v>7</v>
      </c>
      <c r="AE2" s="1" t="s">
        <v>8</v>
      </c>
      <c r="AF2" s="2" t="s">
        <v>9</v>
      </c>
      <c r="AG2" s="1" t="s">
        <v>14</v>
      </c>
      <c r="AH2" s="1" t="s">
        <v>15</v>
      </c>
      <c r="AI2" s="1" t="s">
        <v>16</v>
      </c>
      <c r="AJ2" s="9" t="s">
        <v>14</v>
      </c>
      <c r="AK2" s="1" t="s">
        <v>15</v>
      </c>
      <c r="AL2" s="1" t="s">
        <v>16</v>
      </c>
      <c r="AM2" s="2" t="s">
        <v>0</v>
      </c>
      <c r="AN2" s="2" t="s">
        <v>1</v>
      </c>
      <c r="AO2" s="2" t="s">
        <v>2</v>
      </c>
      <c r="AP2" s="2" t="s">
        <v>3</v>
      </c>
      <c r="AQ2" s="2" t="s">
        <v>4</v>
      </c>
      <c r="AR2" s="2" t="s">
        <v>5</v>
      </c>
      <c r="AS2" s="2" t="s">
        <v>6</v>
      </c>
      <c r="AT2" s="2" t="s">
        <v>7</v>
      </c>
      <c r="AU2" s="2" t="s">
        <v>8</v>
      </c>
      <c r="AV2" s="2" t="s">
        <v>9</v>
      </c>
      <c r="AW2" s="1" t="s">
        <v>0</v>
      </c>
      <c r="AX2" s="1" t="s">
        <v>1</v>
      </c>
      <c r="AY2" s="1" t="s">
        <v>2</v>
      </c>
      <c r="AZ2" s="1" t="s">
        <v>3</v>
      </c>
      <c r="BA2" s="1" t="s">
        <v>4</v>
      </c>
      <c r="BB2" s="1" t="s">
        <v>5</v>
      </c>
      <c r="BC2" s="1" t="s">
        <v>6</v>
      </c>
      <c r="BD2" s="1" t="s">
        <v>7</v>
      </c>
      <c r="BE2" s="1" t="s">
        <v>8</v>
      </c>
      <c r="BF2" s="9" t="s">
        <v>9</v>
      </c>
      <c r="BG2" s="2" t="s">
        <v>0</v>
      </c>
      <c r="BH2" s="2" t="s">
        <v>1</v>
      </c>
      <c r="BI2" s="2" t="s">
        <v>2</v>
      </c>
      <c r="BJ2" s="2" t="s">
        <v>3</v>
      </c>
      <c r="BK2" s="2" t="s">
        <v>4</v>
      </c>
      <c r="BL2" s="2" t="s">
        <v>5</v>
      </c>
      <c r="BM2" s="2" t="s">
        <v>6</v>
      </c>
      <c r="BN2" s="2" t="s">
        <v>7</v>
      </c>
      <c r="BO2" s="2" t="s">
        <v>8</v>
      </c>
      <c r="BP2" s="2" t="s">
        <v>9</v>
      </c>
      <c r="BZ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2" x14ac:dyDescent="0.2">
      <c r="A3" s="6" t="s">
        <v>25</v>
      </c>
      <c r="B3" s="1">
        <v>5</v>
      </c>
      <c r="C3" s="1">
        <v>10</v>
      </c>
      <c r="D3" s="1">
        <v>20</v>
      </c>
      <c r="E3" s="1">
        <v>30</v>
      </c>
      <c r="F3" s="1">
        <v>40</v>
      </c>
      <c r="G3" s="1">
        <v>50</v>
      </c>
      <c r="H3" s="1">
        <v>60</v>
      </c>
      <c r="I3" s="1">
        <v>70</v>
      </c>
      <c r="J3" s="1">
        <v>80</v>
      </c>
      <c r="K3" s="1">
        <v>90</v>
      </c>
      <c r="L3" s="1">
        <v>95</v>
      </c>
      <c r="AM3" s="1"/>
      <c r="AN3" s="1"/>
      <c r="BG3" s="2"/>
      <c r="BH3" s="2"/>
      <c r="BP3" s="1"/>
      <c r="BR3" s="9"/>
      <c r="BZ3" s="1"/>
      <c r="CB3" s="9"/>
    </row>
    <row r="4" spans="1:102" x14ac:dyDescent="0.2">
      <c r="A4" s="58" t="s">
        <v>132</v>
      </c>
      <c r="B4" s="1">
        <v>2019</v>
      </c>
      <c r="C4" s="2">
        <v>202504.97152446199</v>
      </c>
      <c r="D4" s="2">
        <v>277719.98450910399</v>
      </c>
      <c r="E4" s="2">
        <v>334939.27065670199</v>
      </c>
      <c r="F4" s="2">
        <v>386842.67773556203</v>
      </c>
      <c r="G4" s="2">
        <v>443335.99273448199</v>
      </c>
      <c r="H4" s="2">
        <v>507842.71008751</v>
      </c>
      <c r="I4" s="2">
        <v>589265.442390827</v>
      </c>
      <c r="J4" s="2">
        <v>680209.76321223704</v>
      </c>
      <c r="K4" s="2">
        <v>827989.87213149003</v>
      </c>
      <c r="L4" s="2">
        <v>489433.85175376601</v>
      </c>
      <c r="M4" s="10">
        <v>2037.2788605698399</v>
      </c>
      <c r="N4" s="10">
        <v>12501.123972823299</v>
      </c>
      <c r="O4" s="10">
        <v>58016.4144064067</v>
      </c>
      <c r="P4" s="10">
        <v>124889.37979104801</v>
      </c>
      <c r="Q4" s="10">
        <v>171859.66558484701</v>
      </c>
      <c r="R4" s="10">
        <v>226039.078561153</v>
      </c>
      <c r="S4" s="10">
        <v>300137.579944828</v>
      </c>
      <c r="T4" s="10">
        <v>388806.21152077202</v>
      </c>
      <c r="U4" s="10">
        <v>584465.77428032598</v>
      </c>
      <c r="V4" s="10">
        <v>285796.86735759297</v>
      </c>
      <c r="W4" s="2">
        <v>267654.82123082801</v>
      </c>
      <c r="X4" s="10">
        <v>384312.94568904699</v>
      </c>
      <c r="Y4" s="10">
        <v>486042.19103115</v>
      </c>
      <c r="Z4" s="10">
        <v>578975.26897499897</v>
      </c>
      <c r="AA4" s="10">
        <v>670223.34599109704</v>
      </c>
      <c r="AB4" s="10">
        <v>770761.90425675304</v>
      </c>
      <c r="AC4" s="10">
        <v>878217.438973399</v>
      </c>
      <c r="AD4" s="10">
        <v>1041591.76992948</v>
      </c>
      <c r="AE4" s="10">
        <v>1303348.2378251201</v>
      </c>
      <c r="AF4" s="10">
        <v>775230.71911135898</v>
      </c>
      <c r="AG4" s="11">
        <v>0.28654911596504501</v>
      </c>
      <c r="AH4" s="11">
        <v>0.62650641975847099</v>
      </c>
      <c r="AI4" s="12">
        <v>0.34023954431586401</v>
      </c>
      <c r="AJ4" s="54">
        <v>4.0887384931755699</v>
      </c>
      <c r="AK4" s="13">
        <v>286.88550477417101</v>
      </c>
      <c r="AL4" s="14">
        <v>4.8695115291837201</v>
      </c>
      <c r="AM4" s="14">
        <v>10</v>
      </c>
      <c r="AN4" s="14">
        <v>15</v>
      </c>
      <c r="AO4" s="22">
        <v>19</v>
      </c>
      <c r="AP4" s="22">
        <v>22</v>
      </c>
      <c r="AQ4" s="22">
        <v>24</v>
      </c>
      <c r="AR4" s="22">
        <v>27</v>
      </c>
      <c r="AS4" s="22">
        <v>29</v>
      </c>
      <c r="AT4" s="22">
        <v>31</v>
      </c>
      <c r="AU4" s="22">
        <v>34</v>
      </c>
      <c r="AV4" s="22">
        <v>23.2767098812383</v>
      </c>
      <c r="AW4" s="2">
        <v>59</v>
      </c>
      <c r="AX4" s="2">
        <v>59</v>
      </c>
      <c r="AY4" s="2">
        <v>60</v>
      </c>
      <c r="AZ4" s="2">
        <v>61</v>
      </c>
      <c r="BA4" s="2">
        <v>61</v>
      </c>
      <c r="BB4" s="2">
        <v>61</v>
      </c>
      <c r="BC4" s="2">
        <v>63</v>
      </c>
      <c r="BD4" s="2">
        <v>65</v>
      </c>
      <c r="BE4" s="2">
        <v>66</v>
      </c>
      <c r="BF4" s="2">
        <v>61.603553297298298</v>
      </c>
      <c r="BG4" s="2">
        <v>7794.8690630142701</v>
      </c>
      <c r="BH4" s="2">
        <v>10430.8201329236</v>
      </c>
      <c r="BI4" s="2">
        <v>12568.490996213901</v>
      </c>
      <c r="BJ4" s="2">
        <v>14396.146113225999</v>
      </c>
      <c r="BK4" s="2">
        <v>16467.772397346002</v>
      </c>
      <c r="BL4" s="2">
        <v>18591.612473409099</v>
      </c>
      <c r="BM4" s="2">
        <v>21566.082251981101</v>
      </c>
      <c r="BN4" s="2">
        <v>25735.687034212198</v>
      </c>
      <c r="BO4" s="2">
        <v>31326.979638092998</v>
      </c>
      <c r="BP4" s="2">
        <v>18321.495855498099</v>
      </c>
      <c r="BR4" s="9"/>
      <c r="BZ4" s="1"/>
      <c r="CA4" s="2"/>
      <c r="CB4" s="2"/>
      <c r="CU4" s="1"/>
      <c r="CV4" s="9"/>
    </row>
    <row r="5" spans="1:102" x14ac:dyDescent="0.2">
      <c r="A5" s="62" t="s">
        <v>17</v>
      </c>
      <c r="B5" s="1">
        <v>2002</v>
      </c>
      <c r="C5" s="2">
        <v>207821.64765516101</v>
      </c>
      <c r="D5" s="2">
        <v>274220.43989856099</v>
      </c>
      <c r="E5" s="2">
        <v>326429.752246227</v>
      </c>
      <c r="F5" s="2">
        <v>373307.09784160601</v>
      </c>
      <c r="G5" s="2">
        <v>423512.03460657003</v>
      </c>
      <c r="H5" s="2">
        <v>487347.29120965698</v>
      </c>
      <c r="I5" s="2">
        <v>559304.34565902303</v>
      </c>
      <c r="J5" s="2">
        <v>643023.44807880395</v>
      </c>
      <c r="K5" s="2">
        <v>792861.37435211998</v>
      </c>
      <c r="L5" s="2">
        <v>470462.78378225799</v>
      </c>
      <c r="M5" s="10">
        <v>2044.6933347214799</v>
      </c>
      <c r="N5" s="10">
        <v>12421.207436315901</v>
      </c>
      <c r="O5" s="10">
        <v>58016.4144064067</v>
      </c>
      <c r="P5" s="10">
        <v>125196.973961264</v>
      </c>
      <c r="Q5" s="10">
        <v>172077.59540395299</v>
      </c>
      <c r="R5" s="10">
        <v>226689.388999063</v>
      </c>
      <c r="S5" s="10">
        <v>301507.59398896497</v>
      </c>
      <c r="T5" s="10">
        <v>390297.43323663098</v>
      </c>
      <c r="U5" s="10">
        <v>585528.36094351497</v>
      </c>
      <c r="V5" s="10">
        <v>286789.09792072099</v>
      </c>
      <c r="W5" s="2">
        <v>267384.90102763602</v>
      </c>
      <c r="X5" s="10">
        <v>380390.81870572001</v>
      </c>
      <c r="Y5" s="10">
        <v>476385.022522235</v>
      </c>
      <c r="Z5" s="10">
        <v>564753.42158807605</v>
      </c>
      <c r="AA5" s="10">
        <v>655509.91961035097</v>
      </c>
      <c r="AB5" s="10">
        <v>749785.74839425599</v>
      </c>
      <c r="AC5" s="10">
        <v>857161.029219541</v>
      </c>
      <c r="AD5" s="10">
        <v>1009767.48390221</v>
      </c>
      <c r="AE5" s="10">
        <v>1264950.87551222</v>
      </c>
      <c r="AF5" s="10">
        <v>757251.88170297898</v>
      </c>
      <c r="AG5" s="11">
        <v>0.27840591816129701</v>
      </c>
      <c r="AH5" s="11">
        <v>0.62650893844852396</v>
      </c>
      <c r="AI5" s="12">
        <v>0.33972166211992799</v>
      </c>
      <c r="AJ5" s="54">
        <v>3.81510484253169</v>
      </c>
      <c r="AK5" s="13">
        <v>286.364879759963</v>
      </c>
      <c r="AL5" s="14">
        <v>4.7308238821663302</v>
      </c>
      <c r="AM5" s="14">
        <v>10</v>
      </c>
      <c r="AN5" s="14">
        <v>16</v>
      </c>
      <c r="AO5" s="22">
        <v>20</v>
      </c>
      <c r="AP5" s="22">
        <v>23</v>
      </c>
      <c r="AQ5" s="22">
        <v>25</v>
      </c>
      <c r="AR5" s="22">
        <v>28</v>
      </c>
      <c r="AS5" s="22">
        <v>30</v>
      </c>
      <c r="AT5" s="22">
        <v>33</v>
      </c>
      <c r="AU5" s="22">
        <v>36</v>
      </c>
      <c r="AV5" s="22">
        <v>24.375376228152401</v>
      </c>
      <c r="AW5" s="2">
        <v>58</v>
      </c>
      <c r="AX5" s="2">
        <v>59</v>
      </c>
      <c r="AY5" s="2">
        <v>59</v>
      </c>
      <c r="AZ5" s="2">
        <v>59</v>
      </c>
      <c r="BA5" s="2">
        <v>59</v>
      </c>
      <c r="BB5" s="2">
        <v>60</v>
      </c>
      <c r="BC5" s="2">
        <v>61</v>
      </c>
      <c r="BD5" s="2">
        <v>64</v>
      </c>
      <c r="BE5" s="2">
        <v>64</v>
      </c>
      <c r="BF5" s="2">
        <v>60.275845549770899</v>
      </c>
      <c r="BG5" s="2">
        <v>8395.5874394694292</v>
      </c>
      <c r="BH5" s="2">
        <v>10392.6501295293</v>
      </c>
      <c r="BI5" s="2">
        <v>12821.4885826343</v>
      </c>
      <c r="BJ5" s="2">
        <v>14841.5497960462</v>
      </c>
      <c r="BK5" s="2">
        <v>16968.348377898699</v>
      </c>
      <c r="BL5" s="2">
        <v>19041.646524396499</v>
      </c>
      <c r="BM5" s="2">
        <v>21884.481059157501</v>
      </c>
      <c r="BN5" s="2">
        <v>26102.6321552359</v>
      </c>
      <c r="BO5" s="2">
        <v>31562.4216768029</v>
      </c>
      <c r="BP5" s="2">
        <v>18682.284375684099</v>
      </c>
      <c r="BR5" s="9"/>
      <c r="BZ5" s="1"/>
      <c r="CA5" s="2"/>
      <c r="CB5" s="2"/>
      <c r="CU5" s="1"/>
      <c r="CV5" s="9"/>
    </row>
    <row r="6" spans="1:102" x14ac:dyDescent="0.2">
      <c r="A6" s="62"/>
      <c r="B6" s="1">
        <v>2019</v>
      </c>
      <c r="C6" s="2">
        <v>179558.73365309599</v>
      </c>
      <c r="D6" s="2">
        <v>247402.91918289399</v>
      </c>
      <c r="E6" s="2">
        <v>296694.86542734102</v>
      </c>
      <c r="F6" s="2">
        <v>345434.20170142897</v>
      </c>
      <c r="G6" s="2">
        <v>394851.46120449901</v>
      </c>
      <c r="H6" s="2">
        <v>455619.64128295798</v>
      </c>
      <c r="I6" s="2">
        <v>525475.45065903105</v>
      </c>
      <c r="J6" s="2">
        <v>607409.95207827003</v>
      </c>
      <c r="K6" s="2">
        <v>736455.13056989305</v>
      </c>
      <c r="L6" s="2">
        <v>435529.282960282</v>
      </c>
      <c r="M6" s="10">
        <v>2037.2788605698399</v>
      </c>
      <c r="N6" s="10">
        <v>12501.123972823299</v>
      </c>
      <c r="O6" s="10">
        <v>58016.4144064067</v>
      </c>
      <c r="P6" s="10">
        <v>124889.37979104801</v>
      </c>
      <c r="Q6" s="10">
        <v>171859.66558484701</v>
      </c>
      <c r="R6" s="10">
        <v>226039.078561153</v>
      </c>
      <c r="S6" s="10">
        <v>300137.579944828</v>
      </c>
      <c r="T6" s="10">
        <v>388806.21152077202</v>
      </c>
      <c r="U6" s="10">
        <v>584465.77428032598</v>
      </c>
      <c r="V6" s="10">
        <v>285796.86735759297</v>
      </c>
      <c r="W6" s="2">
        <v>238060.030968815</v>
      </c>
      <c r="X6" s="10">
        <v>350310.25508833799</v>
      </c>
      <c r="Y6" s="10">
        <v>444968.37061242398</v>
      </c>
      <c r="Z6" s="10">
        <v>532685.90655850701</v>
      </c>
      <c r="AA6" s="10">
        <v>620140.79053391004</v>
      </c>
      <c r="AB6" s="10">
        <v>714187.75189557101</v>
      </c>
      <c r="AC6" s="10">
        <v>819710.414542126</v>
      </c>
      <c r="AD6" s="10">
        <v>967305.94375571399</v>
      </c>
      <c r="AE6" s="10">
        <v>1215949.1420894</v>
      </c>
      <c r="AF6" s="10">
        <v>721326.15031787497</v>
      </c>
      <c r="AG6" s="11">
        <v>0.28734208101491299</v>
      </c>
      <c r="AH6" s="11">
        <v>0.62650641975847099</v>
      </c>
      <c r="AI6" s="12">
        <v>0.34904399719607698</v>
      </c>
      <c r="AJ6" s="54">
        <v>4.1014720675893699</v>
      </c>
      <c r="AK6" s="13">
        <v>286.88550477417101</v>
      </c>
      <c r="AL6" s="14">
        <v>5.1077416781848903</v>
      </c>
      <c r="AM6" s="14">
        <v>10</v>
      </c>
      <c r="AN6" s="14">
        <v>15</v>
      </c>
      <c r="AO6" s="22">
        <v>19</v>
      </c>
      <c r="AP6" s="22">
        <v>22</v>
      </c>
      <c r="AQ6" s="22">
        <v>24</v>
      </c>
      <c r="AR6" s="22">
        <v>27</v>
      </c>
      <c r="AS6" s="22">
        <v>29</v>
      </c>
      <c r="AT6" s="22">
        <v>31</v>
      </c>
      <c r="AU6" s="22">
        <v>34</v>
      </c>
      <c r="AV6" s="22">
        <v>23.2767098812383</v>
      </c>
      <c r="AW6" s="2">
        <v>59</v>
      </c>
      <c r="AX6" s="2">
        <v>59</v>
      </c>
      <c r="AY6" s="2">
        <v>60</v>
      </c>
      <c r="AZ6" s="2">
        <v>61</v>
      </c>
      <c r="BA6" s="2">
        <v>61</v>
      </c>
      <c r="BB6" s="2">
        <v>61</v>
      </c>
      <c r="BC6" s="2">
        <v>63</v>
      </c>
      <c r="BD6" s="2">
        <v>65</v>
      </c>
      <c r="BE6" s="2">
        <v>66</v>
      </c>
      <c r="BF6" s="2">
        <v>61.603553297298298</v>
      </c>
      <c r="BG6" s="2">
        <v>7794.8690630142701</v>
      </c>
      <c r="BH6" s="2">
        <v>10430.8201329236</v>
      </c>
      <c r="BI6" s="2">
        <v>12568.490996213901</v>
      </c>
      <c r="BJ6" s="2">
        <v>14396.146113225999</v>
      </c>
      <c r="BK6" s="2">
        <v>16467.772397346002</v>
      </c>
      <c r="BL6" s="2">
        <v>18591.612473409099</v>
      </c>
      <c r="BM6" s="2">
        <v>21566.082251981101</v>
      </c>
      <c r="BN6" s="2">
        <v>25735.687034212198</v>
      </c>
      <c r="BO6" s="2">
        <v>31326.979638092998</v>
      </c>
      <c r="BP6" s="2">
        <v>18321.495855498099</v>
      </c>
      <c r="BR6" s="9"/>
      <c r="BZ6" s="1"/>
      <c r="CA6" s="2"/>
      <c r="CB6" s="2"/>
      <c r="CU6" s="1"/>
      <c r="CV6" s="9"/>
    </row>
    <row r="7" spans="1:102" x14ac:dyDescent="0.2">
      <c r="A7" s="58" t="s">
        <v>37</v>
      </c>
      <c r="B7" s="1">
        <v>2019</v>
      </c>
      <c r="C7" s="2">
        <v>160878.632162967</v>
      </c>
      <c r="D7" s="2">
        <v>221366.13426601299</v>
      </c>
      <c r="E7" s="2">
        <v>266195.49464944098</v>
      </c>
      <c r="F7" s="2">
        <v>311770.50597684103</v>
      </c>
      <c r="G7" s="2">
        <v>356043.86187271198</v>
      </c>
      <c r="H7" s="2">
        <v>409774.417587523</v>
      </c>
      <c r="I7" s="2">
        <v>473383.19031293603</v>
      </c>
      <c r="J7" s="2">
        <v>546553.78148731601</v>
      </c>
      <c r="K7" s="2">
        <v>659598.45892669703</v>
      </c>
      <c r="L7" s="2">
        <v>392251.82943261502</v>
      </c>
      <c r="M7" s="10">
        <v>2037.2788605698399</v>
      </c>
      <c r="N7" s="10">
        <v>12501.123972823299</v>
      </c>
      <c r="O7" s="10">
        <v>58016.4144064067</v>
      </c>
      <c r="P7" s="10">
        <v>124889.37979104801</v>
      </c>
      <c r="Q7" s="10">
        <v>171859.66558484701</v>
      </c>
      <c r="R7" s="10">
        <v>226039.078561153</v>
      </c>
      <c r="S7" s="10">
        <v>300137.579944828</v>
      </c>
      <c r="T7" s="10">
        <v>388806.21152077202</v>
      </c>
      <c r="U7" s="10">
        <v>584465.77428032598</v>
      </c>
      <c r="V7" s="10">
        <v>285796.86735759297</v>
      </c>
      <c r="W7" s="2">
        <v>219893.34224049101</v>
      </c>
      <c r="X7" s="10">
        <v>322102.61008710199</v>
      </c>
      <c r="Y7" s="10">
        <v>410687.52210967703</v>
      </c>
      <c r="Z7" s="10">
        <v>493618.62961363798</v>
      </c>
      <c r="AA7" s="10">
        <v>581406.761083171</v>
      </c>
      <c r="AB7" s="10">
        <v>665740.15722493303</v>
      </c>
      <c r="AC7" s="10">
        <v>767487.42681743798</v>
      </c>
      <c r="AD7" s="10">
        <v>907270.63366574096</v>
      </c>
      <c r="AE7" s="10">
        <v>1144721.01450614</v>
      </c>
      <c r="AF7" s="10">
        <v>678048.69679020799</v>
      </c>
      <c r="AG7" s="11">
        <v>0.28857043578477698</v>
      </c>
      <c r="AH7" s="11">
        <v>0.62650641975847099</v>
      </c>
      <c r="AI7" s="12">
        <v>0.35770013951628199</v>
      </c>
      <c r="AJ7" s="54">
        <v>4.0999755533633397</v>
      </c>
      <c r="AK7" s="13">
        <v>286.88550477417101</v>
      </c>
      <c r="AL7" s="14">
        <v>5.20580115269789</v>
      </c>
      <c r="AM7" s="14">
        <v>10</v>
      </c>
      <c r="AN7" s="14">
        <v>15</v>
      </c>
      <c r="AO7" s="22">
        <v>19</v>
      </c>
      <c r="AP7" s="22">
        <v>22</v>
      </c>
      <c r="AQ7" s="22">
        <v>24</v>
      </c>
      <c r="AR7" s="22">
        <v>27</v>
      </c>
      <c r="AS7" s="22">
        <v>29</v>
      </c>
      <c r="AT7" s="22">
        <v>31</v>
      </c>
      <c r="AU7" s="22">
        <v>34</v>
      </c>
      <c r="AV7" s="22">
        <v>23.2767098812383</v>
      </c>
      <c r="AW7" s="2">
        <v>59</v>
      </c>
      <c r="AX7" s="2">
        <v>59</v>
      </c>
      <c r="AY7" s="2">
        <v>60</v>
      </c>
      <c r="AZ7" s="2">
        <v>61</v>
      </c>
      <c r="BA7" s="2">
        <v>61</v>
      </c>
      <c r="BB7" s="2">
        <v>61</v>
      </c>
      <c r="BC7" s="2">
        <v>63</v>
      </c>
      <c r="BD7" s="2">
        <v>65</v>
      </c>
      <c r="BE7" s="2">
        <v>66</v>
      </c>
      <c r="BF7" s="2">
        <v>61.603553297298298</v>
      </c>
      <c r="BG7" s="2">
        <v>7794.8690630142701</v>
      </c>
      <c r="BH7" s="2">
        <v>10430.8201329236</v>
      </c>
      <c r="BI7" s="2">
        <v>12568.490996213901</v>
      </c>
      <c r="BJ7" s="2">
        <v>14396.146113225999</v>
      </c>
      <c r="BK7" s="2">
        <v>16467.772397346002</v>
      </c>
      <c r="BL7" s="2">
        <v>18591.612473409099</v>
      </c>
      <c r="BM7" s="2">
        <v>21566.082251981101</v>
      </c>
      <c r="BN7" s="2">
        <v>25735.687034212198</v>
      </c>
      <c r="BO7" s="2">
        <v>31326.979638092998</v>
      </c>
      <c r="BP7" s="2">
        <v>18321.495855498099</v>
      </c>
      <c r="BR7" s="9"/>
      <c r="BZ7" s="1"/>
      <c r="CA7" s="2"/>
      <c r="CB7" s="2"/>
      <c r="CU7" s="1"/>
      <c r="CV7" s="9"/>
    </row>
    <row r="8" spans="1:102" s="2" customFormat="1" x14ac:dyDescent="0.2">
      <c r="B8" s="1"/>
      <c r="L8" s="19">
        <f>(L5-L18)/L18</f>
        <v>6.1514167003999094E-2</v>
      </c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2"/>
      <c r="AH8" s="12"/>
      <c r="AI8" s="12"/>
      <c r="AJ8" s="5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BZ8" s="9"/>
    </row>
    <row r="9" spans="1:102" x14ac:dyDescent="0.2">
      <c r="A9" s="7" t="s">
        <v>32</v>
      </c>
      <c r="B9" s="1">
        <v>2019</v>
      </c>
      <c r="C9" s="2">
        <v>185914.89663016301</v>
      </c>
      <c r="D9" s="2">
        <v>252623.02258971101</v>
      </c>
      <c r="E9" s="2">
        <v>301195.07585132198</v>
      </c>
      <c r="F9" s="2">
        <v>349077.393667967</v>
      </c>
      <c r="G9" s="2">
        <v>405313.354475128</v>
      </c>
      <c r="H9" s="2">
        <v>463802.162804436</v>
      </c>
      <c r="I9" s="2">
        <v>539489.39703885396</v>
      </c>
      <c r="J9" s="2">
        <v>625026.91345601797</v>
      </c>
      <c r="K9" s="2">
        <v>758332.13705362298</v>
      </c>
      <c r="L9" s="2">
        <v>446938.17861223698</v>
      </c>
      <c r="M9" s="10">
        <v>2037.2788605698399</v>
      </c>
      <c r="N9" s="2">
        <v>12501.123972823299</v>
      </c>
      <c r="O9" s="2">
        <v>58016.4144064067</v>
      </c>
      <c r="P9" s="2">
        <v>124889.37979104801</v>
      </c>
      <c r="Q9" s="2">
        <v>171859.66558484701</v>
      </c>
      <c r="R9" s="2">
        <v>226039.078561153</v>
      </c>
      <c r="S9" s="2">
        <v>300137.579944828</v>
      </c>
      <c r="T9" s="2">
        <v>388806.21152077202</v>
      </c>
      <c r="U9" s="2">
        <v>584465.77428032598</v>
      </c>
      <c r="V9" s="2">
        <v>285796.86735759297</v>
      </c>
      <c r="W9" s="2">
        <v>250053.94821155199</v>
      </c>
      <c r="X9" s="2">
        <v>354023.99235630903</v>
      </c>
      <c r="Y9" s="2">
        <v>454308.75891413097</v>
      </c>
      <c r="Z9" s="2">
        <v>537730.11237254797</v>
      </c>
      <c r="AA9" s="2">
        <v>634417.41124219401</v>
      </c>
      <c r="AB9" s="2">
        <v>728792.58072365099</v>
      </c>
      <c r="AC9" s="2">
        <v>830688.29074592202</v>
      </c>
      <c r="AD9" s="2">
        <v>978645.96358526906</v>
      </c>
      <c r="AE9" s="2">
        <v>1237778.6269524801</v>
      </c>
      <c r="AF9" s="2">
        <v>732735.04596983001</v>
      </c>
      <c r="AG9" s="20">
        <v>0.290236420885776</v>
      </c>
      <c r="AH9" s="20">
        <v>0.62650641975847099</v>
      </c>
      <c r="AI9" s="20">
        <v>0.34765350899647302</v>
      </c>
      <c r="AJ9" s="55">
        <v>4.0789207900976301</v>
      </c>
      <c r="AK9" s="17">
        <v>286.88550477417101</v>
      </c>
      <c r="AL9" s="17">
        <v>4.9500463232249601</v>
      </c>
      <c r="AM9" s="22">
        <v>19</v>
      </c>
      <c r="AN9" s="22">
        <v>20</v>
      </c>
      <c r="AO9" s="22">
        <v>21</v>
      </c>
      <c r="AP9" s="22">
        <v>22</v>
      </c>
      <c r="AQ9" s="22">
        <v>23</v>
      </c>
      <c r="AR9" s="22">
        <v>24</v>
      </c>
      <c r="AS9" s="22">
        <v>26</v>
      </c>
      <c r="AT9" s="22">
        <v>27</v>
      </c>
      <c r="AU9" s="22">
        <v>29</v>
      </c>
      <c r="AV9" s="22">
        <v>23.626105401196401</v>
      </c>
      <c r="AW9" s="2">
        <v>59</v>
      </c>
      <c r="AX9" s="2">
        <v>59</v>
      </c>
      <c r="AY9" s="2">
        <v>60</v>
      </c>
      <c r="AZ9" s="2">
        <v>61</v>
      </c>
      <c r="BA9" s="2">
        <v>61</v>
      </c>
      <c r="BB9" s="2">
        <v>61</v>
      </c>
      <c r="BC9" s="2">
        <v>63</v>
      </c>
      <c r="BD9" s="2">
        <v>65</v>
      </c>
      <c r="BE9" s="2">
        <v>66</v>
      </c>
      <c r="BF9" s="2">
        <v>61.603553297298298</v>
      </c>
      <c r="BG9" s="2">
        <v>7794.8690630142701</v>
      </c>
      <c r="BH9" s="2">
        <v>10430.8201329236</v>
      </c>
      <c r="BI9" s="2">
        <v>12568.490996213901</v>
      </c>
      <c r="BJ9" s="2">
        <v>14396.146113225999</v>
      </c>
      <c r="BK9" s="2">
        <v>16467.772397346002</v>
      </c>
      <c r="BL9" s="2">
        <v>18591.612473409099</v>
      </c>
      <c r="BM9" s="2">
        <v>21566.082251981101</v>
      </c>
      <c r="BN9" s="2">
        <v>25735.687034212198</v>
      </c>
      <c r="BO9" s="2">
        <v>31326.979638092998</v>
      </c>
      <c r="BP9" s="2">
        <v>18321.495855498099</v>
      </c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U9" s="1"/>
      <c r="CV9" s="1"/>
    </row>
    <row r="10" spans="1:102" x14ac:dyDescent="0.2">
      <c r="A10" s="7" t="s">
        <v>135</v>
      </c>
      <c r="B10" s="1">
        <v>2019</v>
      </c>
      <c r="C10" s="19">
        <v>194535.87717004301</v>
      </c>
      <c r="D10" s="19">
        <v>256609.901891024</v>
      </c>
      <c r="E10" s="2">
        <v>299203.32598687499</v>
      </c>
      <c r="F10" s="2">
        <v>345613.79374446801</v>
      </c>
      <c r="G10" s="2">
        <v>392358.57849335799</v>
      </c>
      <c r="H10" s="2">
        <v>445729.25482069701</v>
      </c>
      <c r="I10" s="2">
        <v>511189.91324729798</v>
      </c>
      <c r="J10" s="2">
        <v>591115.77570551704</v>
      </c>
      <c r="K10" s="2">
        <v>711391.91334645299</v>
      </c>
      <c r="L10" s="2">
        <v>431406.34228261298</v>
      </c>
      <c r="M10" s="10">
        <v>2037.2788605698399</v>
      </c>
      <c r="N10" s="2">
        <v>12501.123972823299</v>
      </c>
      <c r="O10" s="2">
        <v>58016.4144064067</v>
      </c>
      <c r="P10" s="2">
        <v>124889.37979104801</v>
      </c>
      <c r="Q10" s="2">
        <v>171859.66558484701</v>
      </c>
      <c r="R10" s="2">
        <v>226039.078561153</v>
      </c>
      <c r="S10" s="2">
        <v>300137.579944828</v>
      </c>
      <c r="T10" s="2">
        <v>388806.21152077202</v>
      </c>
      <c r="U10" s="2">
        <v>584465.77428032598</v>
      </c>
      <c r="V10" s="2">
        <v>285796.86735759297</v>
      </c>
      <c r="W10" s="2">
        <v>259764.987126411</v>
      </c>
      <c r="X10" s="2">
        <v>364407.59083277202</v>
      </c>
      <c r="Y10" s="2">
        <v>451406.29236254998</v>
      </c>
      <c r="Z10" s="2">
        <v>529834.54807368806</v>
      </c>
      <c r="AA10" s="2">
        <v>615343.88475389197</v>
      </c>
      <c r="AB10" s="2">
        <v>699636.96442018298</v>
      </c>
      <c r="AC10" s="2">
        <v>806738.85430263204</v>
      </c>
      <c r="AD10" s="2">
        <v>943037.92823806102</v>
      </c>
      <c r="AE10" s="2">
        <v>1183940.3890088601</v>
      </c>
      <c r="AF10" s="2">
        <v>717203.20964020595</v>
      </c>
      <c r="AG10" s="20">
        <v>0.27197803598869502</v>
      </c>
      <c r="AH10" s="20">
        <v>0.62650641975847099</v>
      </c>
      <c r="AI10" s="20">
        <v>0.33942779381277399</v>
      </c>
      <c r="AJ10" s="9">
        <v>3.6568674308062401</v>
      </c>
      <c r="AK10" s="18">
        <v>286.88550477417101</v>
      </c>
      <c r="AL10" s="18">
        <v>4.55773659916958</v>
      </c>
      <c r="AM10" s="22">
        <v>23.81</v>
      </c>
      <c r="AN10" s="38">
        <v>23.81</v>
      </c>
      <c r="AO10" s="22">
        <v>23.81</v>
      </c>
      <c r="AP10" s="22">
        <v>23.81</v>
      </c>
      <c r="AQ10" s="22">
        <v>23.81</v>
      </c>
      <c r="AR10" s="22">
        <v>23.81</v>
      </c>
      <c r="AS10" s="22">
        <v>23.81</v>
      </c>
      <c r="AT10" s="22">
        <v>23.81</v>
      </c>
      <c r="AU10" s="22">
        <v>23.81</v>
      </c>
      <c r="AV10" s="22">
        <v>23.81</v>
      </c>
      <c r="AW10" s="2">
        <v>59</v>
      </c>
      <c r="AX10" s="2">
        <v>59</v>
      </c>
      <c r="AY10" s="2">
        <v>60</v>
      </c>
      <c r="AZ10" s="2">
        <v>61</v>
      </c>
      <c r="BA10" s="2">
        <v>61</v>
      </c>
      <c r="BB10" s="2">
        <v>61</v>
      </c>
      <c r="BC10" s="2">
        <v>63</v>
      </c>
      <c r="BD10" s="2">
        <v>65</v>
      </c>
      <c r="BE10" s="2">
        <v>66</v>
      </c>
      <c r="BF10" s="2">
        <v>61.603553297298298</v>
      </c>
      <c r="BG10" s="2">
        <v>7794.8690630142701</v>
      </c>
      <c r="BH10" s="2">
        <v>10430.8201329236</v>
      </c>
      <c r="BI10" s="2">
        <v>12568.490996213901</v>
      </c>
      <c r="BJ10" s="2">
        <v>14396.146113225999</v>
      </c>
      <c r="BK10" s="2">
        <v>16467.772397346002</v>
      </c>
      <c r="BL10" s="2">
        <v>18591.612473409099</v>
      </c>
      <c r="BM10" s="2">
        <v>21566.082251981101</v>
      </c>
      <c r="BN10" s="2">
        <v>25735.687034212198</v>
      </c>
      <c r="BO10" s="2">
        <v>31326.979638092998</v>
      </c>
      <c r="BP10" s="2">
        <v>18321.495855498099</v>
      </c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U10" s="1"/>
      <c r="CV10" s="1"/>
      <c r="CX10" s="9"/>
    </row>
    <row r="11" spans="1:102" x14ac:dyDescent="0.2">
      <c r="A11" s="7" t="s">
        <v>36</v>
      </c>
      <c r="B11" s="1">
        <v>2019</v>
      </c>
      <c r="C11" s="2">
        <v>147324.99932485801</v>
      </c>
      <c r="D11" s="2">
        <v>227952.03543426099</v>
      </c>
      <c r="E11" s="2">
        <v>274564.39830275503</v>
      </c>
      <c r="F11" s="2">
        <v>316853.983430458</v>
      </c>
      <c r="G11" s="2">
        <v>365657.23646953102</v>
      </c>
      <c r="H11" s="2">
        <v>424326.543427161</v>
      </c>
      <c r="I11" s="2">
        <v>496672.06572246901</v>
      </c>
      <c r="J11" s="2">
        <v>588896.036822706</v>
      </c>
      <c r="K11" s="2">
        <v>719645.34532743203</v>
      </c>
      <c r="L11" s="2">
        <v>411916.595867033</v>
      </c>
      <c r="M11" s="2">
        <v>2037.2788605698399</v>
      </c>
      <c r="N11" s="2">
        <v>12501.123972823299</v>
      </c>
      <c r="O11" s="2">
        <v>58016.4144064067</v>
      </c>
      <c r="P11" s="2">
        <v>124889.37979104801</v>
      </c>
      <c r="Q11" s="2">
        <v>171859.66558484701</v>
      </c>
      <c r="R11" s="2">
        <v>226039.078561153</v>
      </c>
      <c r="S11" s="2">
        <v>300137.579944828</v>
      </c>
      <c r="T11" s="2">
        <v>388806.21152077202</v>
      </c>
      <c r="U11" s="2">
        <v>584465.77428032598</v>
      </c>
      <c r="V11" s="2">
        <v>285796.86735759297</v>
      </c>
      <c r="W11" s="2">
        <v>219063.119725692</v>
      </c>
      <c r="X11" s="2">
        <v>324913.91986804199</v>
      </c>
      <c r="Y11" s="2">
        <v>415570.960832485</v>
      </c>
      <c r="Z11" s="2">
        <v>507558.08852634003</v>
      </c>
      <c r="AA11" s="2">
        <v>595601.92646198603</v>
      </c>
      <c r="AB11" s="2">
        <v>687625.01264059404</v>
      </c>
      <c r="AC11" s="2">
        <v>791346.35863486305</v>
      </c>
      <c r="AD11" s="2">
        <v>945531.525605715</v>
      </c>
      <c r="AE11" s="2">
        <v>1195001.7504726001</v>
      </c>
      <c r="AF11" s="2">
        <v>697713.46322462603</v>
      </c>
      <c r="AG11" s="16">
        <v>0.30942850148016998</v>
      </c>
      <c r="AH11" s="16">
        <v>0.62650641975847099</v>
      </c>
      <c r="AI11" s="16">
        <v>0.36129714829485199</v>
      </c>
      <c r="AJ11" s="55">
        <v>4.8847469786209397</v>
      </c>
      <c r="AK11" s="18">
        <v>286.88550477417101</v>
      </c>
      <c r="AL11" s="18">
        <v>5.4550567524508899</v>
      </c>
      <c r="AM11" s="22">
        <v>19</v>
      </c>
      <c r="AN11" s="17">
        <v>20</v>
      </c>
      <c r="AO11" s="19">
        <v>21</v>
      </c>
      <c r="AP11" s="19">
        <v>22</v>
      </c>
      <c r="AQ11" s="2">
        <v>23</v>
      </c>
      <c r="AR11" s="2">
        <v>24</v>
      </c>
      <c r="AS11" s="2">
        <v>26</v>
      </c>
      <c r="AT11" s="2">
        <v>27</v>
      </c>
      <c r="AU11" s="2">
        <v>29</v>
      </c>
      <c r="AV11" s="2">
        <v>23.626105401196401</v>
      </c>
      <c r="AW11" s="2">
        <v>59</v>
      </c>
      <c r="AX11" s="2">
        <v>59</v>
      </c>
      <c r="AY11" s="2">
        <v>60</v>
      </c>
      <c r="AZ11" s="2">
        <v>61</v>
      </c>
      <c r="BA11" s="2">
        <v>61</v>
      </c>
      <c r="BB11" s="2">
        <v>61</v>
      </c>
      <c r="BC11" s="2">
        <v>63</v>
      </c>
      <c r="BD11" s="2">
        <v>65</v>
      </c>
      <c r="BE11" s="2">
        <v>66</v>
      </c>
      <c r="BF11" s="2">
        <v>61.603553297298298</v>
      </c>
      <c r="BG11" s="2">
        <v>7794.8690630142701</v>
      </c>
      <c r="BH11" s="2">
        <v>10430.8201329236</v>
      </c>
      <c r="BI11" s="2">
        <v>12568.490996213901</v>
      </c>
      <c r="BJ11" s="2">
        <v>14396.146113225999</v>
      </c>
      <c r="BK11" s="2">
        <v>16467.772397346002</v>
      </c>
      <c r="BL11" s="2">
        <v>18591.612473409099</v>
      </c>
      <c r="BM11" s="2">
        <v>21566.082251981101</v>
      </c>
      <c r="BN11" s="2">
        <v>25735.687034212198</v>
      </c>
      <c r="BO11" s="2">
        <v>31326.979638092998</v>
      </c>
      <c r="BP11" s="2">
        <v>18321.495855498099</v>
      </c>
      <c r="BQ11" s="21"/>
      <c r="BR11" s="21"/>
      <c r="BS11" s="21"/>
      <c r="BT11" s="9"/>
      <c r="BU11" s="21"/>
      <c r="BV11" s="21"/>
      <c r="BW11" s="21"/>
      <c r="BX11" s="21"/>
      <c r="BY11" s="21"/>
      <c r="BZ11" s="21"/>
      <c r="CA11" s="2"/>
      <c r="CB11" s="2"/>
      <c r="CU11" s="1"/>
      <c r="CV11" s="1"/>
      <c r="CX11" s="9"/>
    </row>
    <row r="12" spans="1:102" x14ac:dyDescent="0.2">
      <c r="A12" s="7" t="s">
        <v>38</v>
      </c>
      <c r="B12" s="1">
        <v>2019</v>
      </c>
      <c r="C12" s="2">
        <v>197993.44268783301</v>
      </c>
      <c r="D12" s="2">
        <v>255192.76271431701</v>
      </c>
      <c r="E12" s="2">
        <v>297656.59427809599</v>
      </c>
      <c r="F12" s="2">
        <v>339918.116301951</v>
      </c>
      <c r="G12" s="2">
        <v>389162.67872320698</v>
      </c>
      <c r="H12" s="2">
        <v>440202.73010814399</v>
      </c>
      <c r="I12" s="2">
        <v>514850.47700908099</v>
      </c>
      <c r="J12" s="2">
        <v>591115.77570551704</v>
      </c>
      <c r="K12" s="2">
        <v>710980.37102216296</v>
      </c>
      <c r="L12" s="2">
        <v>429820.67441647802</v>
      </c>
      <c r="M12" s="2">
        <v>1958.94589510477</v>
      </c>
      <c r="N12" s="2">
        <v>12194.150468027001</v>
      </c>
      <c r="O12" s="2">
        <v>65630.610425235805</v>
      </c>
      <c r="P12" s="2">
        <v>127284.849368378</v>
      </c>
      <c r="Q12" s="2">
        <v>175885.88113243299</v>
      </c>
      <c r="R12" s="2">
        <v>229291.78770899301</v>
      </c>
      <c r="S12" s="2">
        <v>308682.98987040803</v>
      </c>
      <c r="T12" s="2">
        <v>406969.07310669101</v>
      </c>
      <c r="U12" s="2">
        <v>633568.64300953096</v>
      </c>
      <c r="V12" s="2">
        <v>323637.81217778497</v>
      </c>
      <c r="W12" s="2">
        <v>256263.894742987</v>
      </c>
      <c r="X12" s="2">
        <v>357165.69641561201</v>
      </c>
      <c r="Y12" s="2">
        <v>456272.21570974297</v>
      </c>
      <c r="Z12" s="2">
        <v>527950.13162727503</v>
      </c>
      <c r="AA12" s="2">
        <v>608183.94094727398</v>
      </c>
      <c r="AB12" s="2">
        <v>699763.449694045</v>
      </c>
      <c r="AC12" s="2">
        <v>813087.56351568003</v>
      </c>
      <c r="AD12" s="2">
        <v>960692.05134288804</v>
      </c>
      <c r="AE12" s="2">
        <v>1243256.3691932601</v>
      </c>
      <c r="AF12" s="2">
        <v>753458.48659426405</v>
      </c>
      <c r="AG12" s="16">
        <v>0.27385938823101702</v>
      </c>
      <c r="AH12" s="16">
        <v>0.65723135027099</v>
      </c>
      <c r="AI12" s="16">
        <v>0.36934604777957197</v>
      </c>
      <c r="AJ12" s="55">
        <v>3.59092887809993</v>
      </c>
      <c r="AK12" s="18">
        <v>323.423247468326</v>
      </c>
      <c r="AL12" s="18">
        <v>4.8514691093731699</v>
      </c>
      <c r="AM12" s="22">
        <v>18</v>
      </c>
      <c r="AN12" s="17">
        <v>19</v>
      </c>
      <c r="AO12" s="19">
        <v>20</v>
      </c>
      <c r="AP12" s="19">
        <v>21</v>
      </c>
      <c r="AQ12" s="2">
        <v>22</v>
      </c>
      <c r="AR12" s="2">
        <v>22</v>
      </c>
      <c r="AS12" s="2">
        <v>23</v>
      </c>
      <c r="AT12" s="2">
        <v>24</v>
      </c>
      <c r="AU12" s="2">
        <v>25</v>
      </c>
      <c r="AV12" s="2">
        <v>21.3762940109963</v>
      </c>
      <c r="AW12" s="2">
        <v>58</v>
      </c>
      <c r="AX12" s="2">
        <v>59</v>
      </c>
      <c r="AY12" s="2">
        <v>59</v>
      </c>
      <c r="AZ12" s="2">
        <v>60</v>
      </c>
      <c r="BA12" s="2">
        <v>61</v>
      </c>
      <c r="BB12" s="2">
        <v>61</v>
      </c>
      <c r="BC12" s="2">
        <v>63</v>
      </c>
      <c r="BD12" s="2">
        <v>65</v>
      </c>
      <c r="BE12" s="2">
        <v>66</v>
      </c>
      <c r="BF12" s="2">
        <v>61.382756197443399</v>
      </c>
      <c r="BG12" s="2">
        <v>10484.3969763233</v>
      </c>
      <c r="BH12" s="2">
        <v>12609.8646467294</v>
      </c>
      <c r="BI12" s="2">
        <v>14504.315409446799</v>
      </c>
      <c r="BJ12" s="2">
        <v>16697.777483993799</v>
      </c>
      <c r="BK12" s="2">
        <v>18430.815738307301</v>
      </c>
      <c r="BL12" s="2">
        <v>20937.625859529999</v>
      </c>
      <c r="BM12" s="2">
        <v>23768.555801930801</v>
      </c>
      <c r="BN12" s="2">
        <v>27460.9991003959</v>
      </c>
      <c r="BO12" s="2">
        <v>34213.357489063303</v>
      </c>
      <c r="BP12" s="2">
        <v>20599.982208640198</v>
      </c>
      <c r="BQ12" s="21"/>
      <c r="BR12" s="21"/>
      <c r="BS12" s="21"/>
      <c r="BT12" s="9"/>
      <c r="BU12" s="21"/>
      <c r="BV12" s="21"/>
      <c r="BW12" s="21"/>
      <c r="BX12" s="21"/>
      <c r="BY12" s="21"/>
      <c r="BZ12" s="21"/>
      <c r="CA12" s="2"/>
      <c r="CB12" s="2"/>
      <c r="CU12" s="1"/>
      <c r="CV12" s="1"/>
      <c r="CX12" s="9"/>
    </row>
    <row r="13" spans="1:102" x14ac:dyDescent="0.2">
      <c r="A13" s="7" t="s">
        <v>39</v>
      </c>
      <c r="B13" s="1">
        <v>2019</v>
      </c>
      <c r="C13" s="2">
        <v>172318.27828454101</v>
      </c>
      <c r="D13" s="2">
        <v>248650.39753723901</v>
      </c>
      <c r="E13" s="2">
        <v>304831.763115037</v>
      </c>
      <c r="F13" s="2">
        <v>359249.11719251302</v>
      </c>
      <c r="G13" s="2">
        <v>418458.74707411701</v>
      </c>
      <c r="H13" s="2">
        <v>486848.33167122299</v>
      </c>
      <c r="I13" s="2">
        <v>569563.77556673496</v>
      </c>
      <c r="J13" s="2">
        <v>654234.95947544801</v>
      </c>
      <c r="K13" s="2">
        <v>787278.44693730795</v>
      </c>
      <c r="L13" s="2">
        <v>462045.38814998599</v>
      </c>
      <c r="M13" s="2">
        <v>2230.7776039928899</v>
      </c>
      <c r="N13" s="2">
        <v>12557.9050704979</v>
      </c>
      <c r="O13" s="2">
        <v>49290.358268679898</v>
      </c>
      <c r="P13" s="2">
        <v>121424.96879646</v>
      </c>
      <c r="Q13" s="2">
        <v>168989.67813424001</v>
      </c>
      <c r="R13" s="2">
        <v>218775.75366311401</v>
      </c>
      <c r="S13" s="2">
        <v>292033.50262682303</v>
      </c>
      <c r="T13" s="2">
        <v>379111.62206047599</v>
      </c>
      <c r="U13" s="2">
        <v>566864.09465985897</v>
      </c>
      <c r="V13" s="2">
        <v>252399.996180152</v>
      </c>
      <c r="W13" s="2">
        <v>242542.65743493999</v>
      </c>
      <c r="X13" s="2">
        <v>350884.74246482103</v>
      </c>
      <c r="Y13" s="2">
        <v>451572.07969014603</v>
      </c>
      <c r="Z13" s="2">
        <v>546103.71873810003</v>
      </c>
      <c r="AA13" s="2">
        <v>652485.56655446102</v>
      </c>
      <c r="AB13" s="2">
        <v>746264.69819448399</v>
      </c>
      <c r="AC13" s="2">
        <v>843575.46126872802</v>
      </c>
      <c r="AD13" s="2">
        <v>992422.30624235701</v>
      </c>
      <c r="AE13" s="2">
        <v>1234547.23575876</v>
      </c>
      <c r="AF13" s="2">
        <v>714445.38433013798</v>
      </c>
      <c r="AG13" s="16">
        <v>0.30187858580154597</v>
      </c>
      <c r="AH13" s="16">
        <v>0.59088328957955105</v>
      </c>
      <c r="AI13" s="16">
        <v>0.32701200317342199</v>
      </c>
      <c r="AJ13" s="55">
        <v>4.5687460133353497</v>
      </c>
      <c r="AK13" s="18">
        <v>254.11053690212</v>
      </c>
      <c r="AL13" s="18">
        <v>5.0900210660465799</v>
      </c>
      <c r="AM13" s="22">
        <v>21</v>
      </c>
      <c r="AN13" s="17">
        <v>22</v>
      </c>
      <c r="AO13" s="19">
        <v>24</v>
      </c>
      <c r="AP13" s="19">
        <v>25</v>
      </c>
      <c r="AQ13" s="2">
        <v>26</v>
      </c>
      <c r="AR13" s="2">
        <v>27</v>
      </c>
      <c r="AS13" s="2">
        <v>27</v>
      </c>
      <c r="AT13" s="2">
        <v>28</v>
      </c>
      <c r="AU13" s="2">
        <v>29</v>
      </c>
      <c r="AV13" s="2">
        <v>25.611696974796899</v>
      </c>
      <c r="AW13" s="2">
        <v>59</v>
      </c>
      <c r="AX13" s="2">
        <v>59</v>
      </c>
      <c r="AY13" s="2">
        <v>60</v>
      </c>
      <c r="AZ13" s="2">
        <v>61</v>
      </c>
      <c r="BA13" s="2">
        <v>61</v>
      </c>
      <c r="BB13" s="2">
        <v>62</v>
      </c>
      <c r="BC13" s="2">
        <v>64</v>
      </c>
      <c r="BD13" s="2">
        <v>66</v>
      </c>
      <c r="BE13" s="2">
        <v>66</v>
      </c>
      <c r="BF13" s="2">
        <v>61.798419792710803</v>
      </c>
      <c r="BG13" s="2">
        <v>6207.7534150842703</v>
      </c>
      <c r="BH13" s="2">
        <v>8863.9830604482395</v>
      </c>
      <c r="BI13" s="2">
        <v>10612.8299903718</v>
      </c>
      <c r="BJ13" s="2">
        <v>12825.457674896999</v>
      </c>
      <c r="BK13" s="2">
        <v>14418.8474776123</v>
      </c>
      <c r="BL13" s="2">
        <v>16597.988984099899</v>
      </c>
      <c r="BM13" s="2">
        <v>19317.041368164999</v>
      </c>
      <c r="BN13" s="2">
        <v>23212.0642851376</v>
      </c>
      <c r="BO13" s="2">
        <v>28620.824257096501</v>
      </c>
      <c r="BP13" s="2">
        <v>16310.596931673101</v>
      </c>
      <c r="BQ13" s="21"/>
      <c r="BR13" s="21"/>
      <c r="BS13" s="21"/>
      <c r="BT13" s="9"/>
      <c r="BU13" s="21"/>
      <c r="BV13" s="21"/>
      <c r="BW13" s="21"/>
      <c r="BX13" s="21"/>
      <c r="BY13" s="21"/>
      <c r="BZ13" s="21"/>
      <c r="CA13" s="2"/>
      <c r="CB13" s="2"/>
      <c r="CU13" s="1"/>
      <c r="CV13" s="1"/>
      <c r="CX13" s="9"/>
    </row>
    <row r="14" spans="1:102" x14ac:dyDescent="0.2">
      <c r="A14" s="7" t="s">
        <v>42</v>
      </c>
      <c r="B14" s="1">
        <v>2019</v>
      </c>
      <c r="C14" s="2">
        <v>162732.35024513301</v>
      </c>
      <c r="D14" s="2">
        <v>235191.29328361899</v>
      </c>
      <c r="E14" s="2">
        <v>283149.32577537</v>
      </c>
      <c r="F14" s="2">
        <v>324807.54802894901</v>
      </c>
      <c r="G14" s="2">
        <v>371170.70014767902</v>
      </c>
      <c r="H14" s="2">
        <v>425572.586575036</v>
      </c>
      <c r="I14" s="2">
        <v>488973.97313534003</v>
      </c>
      <c r="J14" s="2">
        <v>575388.98766652297</v>
      </c>
      <c r="K14" s="2">
        <v>681782.23114012298</v>
      </c>
      <c r="L14" s="2">
        <v>409860.23339305399</v>
      </c>
      <c r="M14" s="2">
        <v>1327.12235457927</v>
      </c>
      <c r="N14" s="2">
        <v>6060.7797260774296</v>
      </c>
      <c r="O14" s="2">
        <v>20407.378858331202</v>
      </c>
      <c r="P14" s="2">
        <v>75282.462990417698</v>
      </c>
      <c r="Q14" s="2">
        <v>134655.520093806</v>
      </c>
      <c r="R14" s="2">
        <v>179742.89168250901</v>
      </c>
      <c r="S14" s="2">
        <v>232882.13620262701</v>
      </c>
      <c r="T14" s="2">
        <v>321277.86741729698</v>
      </c>
      <c r="U14" s="2">
        <v>458942.34810233902</v>
      </c>
      <c r="V14" s="2">
        <v>232000.699872967</v>
      </c>
      <c r="W14" s="2">
        <v>216324.834634078</v>
      </c>
      <c r="X14" s="2">
        <v>318840.599602715</v>
      </c>
      <c r="Y14" s="2">
        <v>399116.55326544598</v>
      </c>
      <c r="Z14" s="2">
        <v>477661.30451471801</v>
      </c>
      <c r="AA14" s="2">
        <v>544649.53561092995</v>
      </c>
      <c r="AB14" s="2">
        <v>627396.95805129898</v>
      </c>
      <c r="AC14" s="2">
        <v>729363.83798888698</v>
      </c>
      <c r="AD14" s="2">
        <v>840721.74025612103</v>
      </c>
      <c r="AE14" s="2">
        <v>1057422.1571478101</v>
      </c>
      <c r="AF14" s="2">
        <v>641860.93326602003</v>
      </c>
      <c r="AG14" s="16">
        <v>0.28565649940264798</v>
      </c>
      <c r="AH14" s="16">
        <v>0.66606979172718195</v>
      </c>
      <c r="AI14" s="16">
        <v>0.35086248511243001</v>
      </c>
      <c r="AJ14" s="55">
        <v>4.1895924818459003</v>
      </c>
      <c r="AK14" s="18">
        <v>345.81766068422098</v>
      </c>
      <c r="AL14" s="18">
        <v>4.8881218790088399</v>
      </c>
      <c r="AM14" s="22">
        <v>19</v>
      </c>
      <c r="AN14" s="17">
        <v>20</v>
      </c>
      <c r="AO14" s="19">
        <v>21</v>
      </c>
      <c r="AP14" s="19">
        <v>22</v>
      </c>
      <c r="AQ14" s="2">
        <v>23</v>
      </c>
      <c r="AR14" s="2">
        <v>24</v>
      </c>
      <c r="AS14" s="2">
        <v>25</v>
      </c>
      <c r="AT14" s="2">
        <v>27</v>
      </c>
      <c r="AU14" s="2">
        <v>28</v>
      </c>
      <c r="AV14" s="2">
        <v>23.282763056972701</v>
      </c>
      <c r="AW14" s="2">
        <v>58</v>
      </c>
      <c r="AX14" s="2">
        <v>59</v>
      </c>
      <c r="AY14" s="2">
        <v>59</v>
      </c>
      <c r="AZ14" s="2">
        <v>60</v>
      </c>
      <c r="BA14" s="2">
        <v>61</v>
      </c>
      <c r="BB14" s="2">
        <v>61</v>
      </c>
      <c r="BC14" s="2">
        <v>62</v>
      </c>
      <c r="BD14" s="2">
        <v>64</v>
      </c>
      <c r="BE14" s="2">
        <v>66</v>
      </c>
      <c r="BF14" s="2">
        <v>61.161960991051501</v>
      </c>
      <c r="BG14" s="2">
        <v>7397.31702317492</v>
      </c>
      <c r="BH14" s="2">
        <v>9776.2277174143201</v>
      </c>
      <c r="BI14" s="2">
        <v>11555.2862338337</v>
      </c>
      <c r="BJ14" s="2">
        <v>13201.814603578299</v>
      </c>
      <c r="BK14" s="2">
        <v>15105.2059383299</v>
      </c>
      <c r="BL14" s="2">
        <v>17064.9114494608</v>
      </c>
      <c r="BM14" s="2">
        <v>19486.5099977153</v>
      </c>
      <c r="BN14" s="2">
        <v>22838.844535567299</v>
      </c>
      <c r="BO14" s="2">
        <v>27950.947764322402</v>
      </c>
      <c r="BP14" s="2">
        <v>16599.317316590099</v>
      </c>
      <c r="BQ14" s="21"/>
      <c r="BR14" s="21"/>
      <c r="BS14" s="21"/>
      <c r="BT14" s="9"/>
      <c r="BU14" s="21"/>
      <c r="BV14" s="21"/>
      <c r="BW14" s="21"/>
      <c r="BX14" s="21"/>
      <c r="BY14" s="21"/>
      <c r="BZ14" s="21"/>
      <c r="CA14" s="2"/>
      <c r="CB14" s="2"/>
      <c r="CU14" s="1"/>
      <c r="CV14" s="1"/>
      <c r="CX14" s="9"/>
    </row>
    <row r="15" spans="1:102" x14ac:dyDescent="0.2">
      <c r="A15" s="7" t="s">
        <v>43</v>
      </c>
      <c r="B15" s="1">
        <v>2019</v>
      </c>
      <c r="C15" s="2">
        <v>223009.80151367499</v>
      </c>
      <c r="D15" s="2">
        <v>289762.43320585799</v>
      </c>
      <c r="E15" s="2">
        <v>333703.37484254799</v>
      </c>
      <c r="F15" s="2">
        <v>394295.08668672398</v>
      </c>
      <c r="G15" s="2">
        <v>452804.37460904801</v>
      </c>
      <c r="H15" s="2">
        <v>515535.20608932798</v>
      </c>
      <c r="I15" s="2">
        <v>569365.215734408</v>
      </c>
      <c r="J15" s="2">
        <v>649098.82999277301</v>
      </c>
      <c r="K15" s="2">
        <v>740342.728430963</v>
      </c>
      <c r="L15" s="2">
        <v>477278.20462274097</v>
      </c>
      <c r="M15" s="2">
        <v>10934.7981258216</v>
      </c>
      <c r="N15" s="2">
        <v>59851.420542459004</v>
      </c>
      <c r="O15" s="2">
        <v>127414.02019959</v>
      </c>
      <c r="P15" s="2">
        <v>175290.20295598</v>
      </c>
      <c r="Q15" s="2">
        <v>220527.742396872</v>
      </c>
      <c r="R15" s="2">
        <v>270922.21561818803</v>
      </c>
      <c r="S15" s="2">
        <v>356700.13884731499</v>
      </c>
      <c r="T15" s="2">
        <v>494170.12552092603</v>
      </c>
      <c r="U15" s="2">
        <v>704732.01740498596</v>
      </c>
      <c r="V15" s="2">
        <v>344440.09546027402</v>
      </c>
      <c r="W15" s="2">
        <v>315605.58293713297</v>
      </c>
      <c r="X15" s="2">
        <v>446385.63747149199</v>
      </c>
      <c r="Y15" s="2">
        <v>557868.11943842506</v>
      </c>
      <c r="Z15" s="2">
        <v>643069.04744664801</v>
      </c>
      <c r="AA15" s="2">
        <v>723691.84448926302</v>
      </c>
      <c r="AB15" s="2">
        <v>812872.13759879302</v>
      </c>
      <c r="AC15" s="2">
        <v>909774.00452871504</v>
      </c>
      <c r="AD15" s="2">
        <v>1074616.11616856</v>
      </c>
      <c r="AE15" s="2">
        <v>1325771.7744778399</v>
      </c>
      <c r="AF15" s="2">
        <v>821718.30008301395</v>
      </c>
      <c r="AG15" s="16">
        <v>0.26071731952251298</v>
      </c>
      <c r="AH15" s="16">
        <v>0.56334363814019595</v>
      </c>
      <c r="AI15" s="16">
        <v>0.30883052907535102</v>
      </c>
      <c r="AJ15" s="55">
        <v>3.3197766349546098</v>
      </c>
      <c r="AK15" s="18">
        <v>64.448562222728299</v>
      </c>
      <c r="AL15" s="18">
        <v>4.2007234540649003</v>
      </c>
      <c r="AM15" s="22">
        <v>18</v>
      </c>
      <c r="AN15" s="17">
        <v>21</v>
      </c>
      <c r="AO15" s="19">
        <v>23</v>
      </c>
      <c r="AP15" s="19">
        <v>24</v>
      </c>
      <c r="AQ15" s="2">
        <v>25</v>
      </c>
      <c r="AR15" s="2">
        <v>26</v>
      </c>
      <c r="AS15" s="2">
        <v>27</v>
      </c>
      <c r="AT15" s="2">
        <v>28</v>
      </c>
      <c r="AU15" s="2">
        <v>29</v>
      </c>
      <c r="AV15" s="2">
        <v>24.590324248238801</v>
      </c>
      <c r="AW15" s="2">
        <v>58</v>
      </c>
      <c r="AX15" s="2">
        <v>60</v>
      </c>
      <c r="AY15" s="2">
        <v>61</v>
      </c>
      <c r="AZ15" s="2">
        <v>61</v>
      </c>
      <c r="BA15" s="2">
        <v>61</v>
      </c>
      <c r="BB15" s="2">
        <v>62</v>
      </c>
      <c r="BC15" s="2">
        <v>63</v>
      </c>
      <c r="BD15" s="2">
        <v>65</v>
      </c>
      <c r="BE15" s="2">
        <v>66</v>
      </c>
      <c r="BF15" s="2">
        <v>61.6759709492516</v>
      </c>
      <c r="BG15" s="2">
        <v>8698.2490530919695</v>
      </c>
      <c r="BH15" s="2">
        <v>11399.5240401314</v>
      </c>
      <c r="BI15" s="2">
        <v>13214.8007962172</v>
      </c>
      <c r="BJ15" s="2">
        <v>15044.0066572261</v>
      </c>
      <c r="BK15" s="2">
        <v>17628.681003642199</v>
      </c>
      <c r="BL15" s="2">
        <v>19518.035409758999</v>
      </c>
      <c r="BM15" s="2">
        <v>22523.2190923997</v>
      </c>
      <c r="BN15" s="2">
        <v>26535.248846132999</v>
      </c>
      <c r="BO15" s="2">
        <v>30673.5918591142</v>
      </c>
      <c r="BP15" s="2">
        <v>18884.656099023101</v>
      </c>
      <c r="BQ15" s="21"/>
      <c r="BR15" s="21"/>
      <c r="BS15" s="21"/>
      <c r="BT15" s="9"/>
      <c r="BU15" s="21"/>
      <c r="BV15" s="21"/>
      <c r="BW15" s="21"/>
      <c r="BX15" s="21"/>
      <c r="BY15" s="21"/>
      <c r="BZ15" s="21"/>
      <c r="CA15" s="2"/>
      <c r="CB15" s="2"/>
      <c r="CU15" s="1"/>
      <c r="CV15" s="1"/>
      <c r="CX15" s="9"/>
    </row>
    <row r="16" spans="1:102" x14ac:dyDescent="0.2">
      <c r="A16" s="7" t="s">
        <v>44</v>
      </c>
      <c r="B16" s="1">
        <v>2019</v>
      </c>
      <c r="C16" s="2">
        <v>233677.16057938299</v>
      </c>
      <c r="D16" s="2">
        <v>291644.00261592399</v>
      </c>
      <c r="E16" s="2">
        <v>356958.37833230599</v>
      </c>
      <c r="F16" s="2">
        <v>428083.20585324703</v>
      </c>
      <c r="G16" s="2">
        <v>500663.28959133301</v>
      </c>
      <c r="H16" s="2">
        <v>585868.24367927597</v>
      </c>
      <c r="I16" s="2">
        <v>661864.51754579099</v>
      </c>
      <c r="J16" s="2">
        <v>768527.970058267</v>
      </c>
      <c r="K16" s="2">
        <v>941182.74485504103</v>
      </c>
      <c r="L16" s="2">
        <v>543368.46671949304</v>
      </c>
      <c r="M16" s="2">
        <v>31804.9221441523</v>
      </c>
      <c r="N16" s="2">
        <v>95425.681228074696</v>
      </c>
      <c r="O16" s="2">
        <v>169100.95599017199</v>
      </c>
      <c r="P16" s="2">
        <v>230406.428837491</v>
      </c>
      <c r="Q16" s="2">
        <v>302609.76922229299</v>
      </c>
      <c r="R16" s="2">
        <v>359283.66296916897</v>
      </c>
      <c r="S16" s="2">
        <v>440883.40958804399</v>
      </c>
      <c r="T16" s="2">
        <v>589017.60425796104</v>
      </c>
      <c r="U16" s="2">
        <v>853729.98912830302</v>
      </c>
      <c r="V16" s="2">
        <v>417108.874536435</v>
      </c>
      <c r="W16" s="2">
        <v>369698.31187059701</v>
      </c>
      <c r="X16" s="2">
        <v>560546.44139103603</v>
      </c>
      <c r="Y16" s="2">
        <v>678458.71071216802</v>
      </c>
      <c r="Z16" s="2">
        <v>772177.83661602298</v>
      </c>
      <c r="AA16" s="2">
        <v>866715.49488111504</v>
      </c>
      <c r="AB16" s="2">
        <v>966026.06518959405</v>
      </c>
      <c r="AC16" s="2">
        <v>1091466.1981341699</v>
      </c>
      <c r="AD16" s="2">
        <v>1287780.57863128</v>
      </c>
      <c r="AE16" s="2">
        <v>1512668.8928511499</v>
      </c>
      <c r="AF16" s="2">
        <v>960477.34125592699</v>
      </c>
      <c r="AG16" s="16">
        <v>0.28398145561891402</v>
      </c>
      <c r="AH16" s="16">
        <v>0.51523891279822498</v>
      </c>
      <c r="AI16" s="16">
        <v>0.29471164437688901</v>
      </c>
      <c r="AJ16" s="55">
        <v>4.0277053286742204</v>
      </c>
      <c r="AK16" s="18">
        <v>26.842700172598001</v>
      </c>
      <c r="AL16" s="18">
        <v>4.0916305113684599</v>
      </c>
      <c r="AM16" s="22">
        <v>20</v>
      </c>
      <c r="AN16" s="17">
        <v>21</v>
      </c>
      <c r="AO16" s="19">
        <v>22</v>
      </c>
      <c r="AP16" s="19">
        <v>23</v>
      </c>
      <c r="AQ16" s="2">
        <v>23</v>
      </c>
      <c r="AR16" s="2">
        <v>24</v>
      </c>
      <c r="AS16" s="2">
        <v>26</v>
      </c>
      <c r="AT16" s="2">
        <v>27</v>
      </c>
      <c r="AU16" s="2">
        <v>29</v>
      </c>
      <c r="AV16" s="2">
        <v>24.117300250722799</v>
      </c>
      <c r="AW16" s="2">
        <v>59</v>
      </c>
      <c r="AX16" s="2">
        <v>61</v>
      </c>
      <c r="AY16" s="2">
        <v>61</v>
      </c>
      <c r="AZ16" s="2">
        <v>62</v>
      </c>
      <c r="BA16" s="2">
        <v>63</v>
      </c>
      <c r="BB16" s="2">
        <v>65</v>
      </c>
      <c r="BC16" s="2">
        <v>65</v>
      </c>
      <c r="BD16" s="2">
        <v>66</v>
      </c>
      <c r="BE16" s="2">
        <v>66</v>
      </c>
      <c r="BF16" s="2">
        <v>62.921906658058298</v>
      </c>
      <c r="BG16" s="2">
        <v>9927.9281466256398</v>
      </c>
      <c r="BH16" s="2">
        <v>13623.8851446307</v>
      </c>
      <c r="BI16" s="2">
        <v>15743.8658047402</v>
      </c>
      <c r="BJ16" s="2">
        <v>18082.8678848372</v>
      </c>
      <c r="BK16" s="2">
        <v>21084.367209514399</v>
      </c>
      <c r="BL16" s="2">
        <v>24788.1401950789</v>
      </c>
      <c r="BM16" s="2">
        <v>28405.867550114701</v>
      </c>
      <c r="BN16" s="2">
        <v>33082.329766118397</v>
      </c>
      <c r="BO16" s="2">
        <v>39712.919519013398</v>
      </c>
      <c r="BP16" s="2">
        <v>23297.9116824507</v>
      </c>
      <c r="BQ16" s="21"/>
      <c r="BR16" s="21"/>
      <c r="BS16" s="21"/>
      <c r="BT16" s="9"/>
      <c r="BU16" s="21"/>
      <c r="BV16" s="21"/>
      <c r="BW16" s="21"/>
      <c r="BX16" s="21"/>
      <c r="BY16" s="21"/>
      <c r="BZ16" s="21"/>
      <c r="CA16" s="2"/>
      <c r="CB16" s="2"/>
      <c r="CU16" s="1"/>
      <c r="CV16" s="1"/>
      <c r="CX16" s="9"/>
    </row>
    <row r="17" spans="1:102" x14ac:dyDescent="0.2">
      <c r="A17" s="7" t="s">
        <v>136</v>
      </c>
      <c r="B17" s="1">
        <v>2019</v>
      </c>
      <c r="C17" s="2">
        <v>124915.470322913</v>
      </c>
      <c r="D17" s="2">
        <v>220114.27139695999</v>
      </c>
      <c r="E17" s="2">
        <v>287110.96800486901</v>
      </c>
      <c r="F17" s="2">
        <v>356508.42706202401</v>
      </c>
      <c r="G17" s="2">
        <v>419476.97168191499</v>
      </c>
      <c r="H17" s="2">
        <v>487348.11071595299</v>
      </c>
      <c r="I17" s="2">
        <v>571492.41523621697</v>
      </c>
      <c r="J17" s="2">
        <v>678535.93820964999</v>
      </c>
      <c r="K17" s="2">
        <v>839022.13058664498</v>
      </c>
      <c r="L17" s="2">
        <v>475128.26015574601</v>
      </c>
      <c r="M17" s="2">
        <v>2037.2788605698399</v>
      </c>
      <c r="N17" s="2">
        <v>12501.123972823299</v>
      </c>
      <c r="O17" s="2">
        <v>58016.4144064067</v>
      </c>
      <c r="P17" s="2">
        <v>124889.37979104801</v>
      </c>
      <c r="Q17" s="2">
        <v>171859.66558484701</v>
      </c>
      <c r="R17" s="2">
        <v>226039.078561153</v>
      </c>
      <c r="S17" s="2">
        <v>300137.579944828</v>
      </c>
      <c r="T17" s="2">
        <v>388806.21152077202</v>
      </c>
      <c r="U17" s="2">
        <v>584465.77428032598</v>
      </c>
      <c r="V17" s="2">
        <v>285796.86735759297</v>
      </c>
      <c r="W17" s="2">
        <v>198713.6299646</v>
      </c>
      <c r="X17" s="2">
        <v>321641.29795836698</v>
      </c>
      <c r="Y17" s="2">
        <v>440604.44100345898</v>
      </c>
      <c r="Z17" s="2">
        <v>536864.73991267197</v>
      </c>
      <c r="AA17" s="2">
        <v>632160.00870259199</v>
      </c>
      <c r="AB17" s="2">
        <v>745835.05560735497</v>
      </c>
      <c r="AC17" s="2">
        <v>866413.80679474305</v>
      </c>
      <c r="AD17" s="2">
        <v>1034085.05012746</v>
      </c>
      <c r="AE17" s="2">
        <v>1341185.6182142899</v>
      </c>
      <c r="AF17" s="19">
        <v>760925.12751333904</v>
      </c>
      <c r="AG17" s="16">
        <v>0.36179587141987202</v>
      </c>
      <c r="AH17" s="16">
        <v>0.62650641975847099</v>
      </c>
      <c r="AI17" s="17">
        <v>0.39190351106822202</v>
      </c>
      <c r="AJ17" s="9">
        <v>6.7167191414940799</v>
      </c>
      <c r="AK17" s="18">
        <v>286.88550477417101</v>
      </c>
      <c r="AL17" s="22">
        <v>6.7493388272018304</v>
      </c>
      <c r="AM17" s="17">
        <v>19</v>
      </c>
      <c r="AN17" s="19">
        <v>20</v>
      </c>
      <c r="AO17" s="19">
        <v>21</v>
      </c>
      <c r="AP17" s="2">
        <v>22</v>
      </c>
      <c r="AQ17" s="2">
        <v>23</v>
      </c>
      <c r="AR17" s="2">
        <v>24</v>
      </c>
      <c r="AS17" s="2">
        <v>26</v>
      </c>
      <c r="AT17" s="2">
        <v>27</v>
      </c>
      <c r="AU17" s="2">
        <v>29</v>
      </c>
      <c r="AV17" s="2">
        <v>23.626105401196401</v>
      </c>
      <c r="AW17" s="2">
        <v>59</v>
      </c>
      <c r="AX17" s="2">
        <v>59</v>
      </c>
      <c r="AY17" s="2">
        <v>60</v>
      </c>
      <c r="AZ17" s="2">
        <v>61</v>
      </c>
      <c r="BA17" s="2">
        <v>61</v>
      </c>
      <c r="BB17" s="2">
        <v>61</v>
      </c>
      <c r="BC17" s="2">
        <v>63</v>
      </c>
      <c r="BD17" s="2">
        <v>65</v>
      </c>
      <c r="BE17" s="2">
        <v>66</v>
      </c>
      <c r="BF17" s="2">
        <v>61.603553297298298</v>
      </c>
      <c r="BG17" s="2">
        <v>4948.2911189203396</v>
      </c>
      <c r="BH17" s="2">
        <v>9223.6097260494698</v>
      </c>
      <c r="BI17" s="2">
        <v>12149.1294168886</v>
      </c>
      <c r="BJ17" s="2">
        <v>14535.7952356388</v>
      </c>
      <c r="BK17" s="2">
        <v>17193.315371835</v>
      </c>
      <c r="BL17" s="2">
        <v>20083.2565847882</v>
      </c>
      <c r="BM17" s="2">
        <v>23497.245129957599</v>
      </c>
      <c r="BN17" s="2">
        <v>28219.278076618601</v>
      </c>
      <c r="BO17" s="2">
        <v>36293.663722252102</v>
      </c>
      <c r="BP17" s="2">
        <v>20071.180905969399</v>
      </c>
      <c r="BQ17" s="21"/>
      <c r="BR17" s="21"/>
      <c r="BS17" s="9"/>
      <c r="BT17" s="21"/>
      <c r="BU17" s="21"/>
      <c r="BV17" s="21"/>
      <c r="BW17" s="21"/>
      <c r="BX17" s="21"/>
      <c r="BY17" s="21"/>
      <c r="BZ17" s="2"/>
      <c r="CA17" s="2"/>
      <c r="CB17" s="2"/>
      <c r="CT17" s="1"/>
      <c r="CV17" s="1"/>
      <c r="CX17" s="9"/>
    </row>
    <row r="18" spans="1:102" x14ac:dyDescent="0.2">
      <c r="A18" s="7" t="s">
        <v>64</v>
      </c>
      <c r="B18" s="1">
        <v>2019</v>
      </c>
      <c r="C18" s="2">
        <v>187881.06301079501</v>
      </c>
      <c r="D18" s="2">
        <v>248480.256422748</v>
      </c>
      <c r="E18" s="2">
        <v>304498.14958427899</v>
      </c>
      <c r="F18" s="2">
        <v>352911.92777220899</v>
      </c>
      <c r="G18" s="2">
        <v>399906.19523202098</v>
      </c>
      <c r="H18" s="2">
        <v>458876.36254977301</v>
      </c>
      <c r="I18" s="2">
        <v>534198.66038214101</v>
      </c>
      <c r="J18" s="2">
        <v>614351.85480764904</v>
      </c>
      <c r="K18" s="2">
        <v>741679.84827349405</v>
      </c>
      <c r="L18" s="2">
        <v>443199.72206314001</v>
      </c>
      <c r="M18" s="2">
        <v>2037.2788605698399</v>
      </c>
      <c r="N18" s="2">
        <v>12501.123972823299</v>
      </c>
      <c r="O18" s="2">
        <v>58016.4144064067</v>
      </c>
      <c r="P18" s="2">
        <v>124889.37979104801</v>
      </c>
      <c r="Q18" s="2">
        <v>171859.66558484701</v>
      </c>
      <c r="R18" s="2">
        <v>226039.078561153</v>
      </c>
      <c r="S18" s="2">
        <v>300137.579944828</v>
      </c>
      <c r="T18" s="2">
        <v>388806.21152077202</v>
      </c>
      <c r="U18" s="2">
        <v>584465.77428032598</v>
      </c>
      <c r="V18" s="2">
        <v>285796.86735759297</v>
      </c>
      <c r="W18" s="2">
        <v>244981.72914145701</v>
      </c>
      <c r="X18" s="2">
        <v>358752.22404484398</v>
      </c>
      <c r="Y18" s="2">
        <v>452226.90424315498</v>
      </c>
      <c r="Z18" s="2">
        <v>539644.40115177899</v>
      </c>
      <c r="AA18" s="2">
        <v>631161.50523106998</v>
      </c>
      <c r="AB18" s="2">
        <v>721801.85453156603</v>
      </c>
      <c r="AC18" s="2">
        <v>829432.11799678602</v>
      </c>
      <c r="AD18" s="2">
        <v>974135.03479803796</v>
      </c>
      <c r="AE18" s="2">
        <v>1223825.01158705</v>
      </c>
      <c r="AF18" s="19">
        <v>728996.58942073304</v>
      </c>
      <c r="AG18" s="16">
        <v>0.28567069549353602</v>
      </c>
      <c r="AH18" s="16">
        <v>0.62650641975847099</v>
      </c>
      <c r="AI18" s="17">
        <v>0.34683366307263003</v>
      </c>
      <c r="AJ18" s="9">
        <v>3.94760300153763</v>
      </c>
      <c r="AK18" s="18">
        <v>286.88550477417101</v>
      </c>
      <c r="AL18" s="22">
        <v>4.9955766737216303</v>
      </c>
      <c r="AM18" s="17">
        <v>10</v>
      </c>
      <c r="AN18" s="19">
        <v>15</v>
      </c>
      <c r="AO18" s="19">
        <v>19</v>
      </c>
      <c r="AP18" s="2">
        <v>22</v>
      </c>
      <c r="AQ18" s="2">
        <v>24</v>
      </c>
      <c r="AR18" s="2">
        <v>27</v>
      </c>
      <c r="AS18" s="2">
        <v>29</v>
      </c>
      <c r="AT18" s="2">
        <v>31</v>
      </c>
      <c r="AU18" s="2">
        <v>34</v>
      </c>
      <c r="AV18" s="2">
        <v>23.2767098812383</v>
      </c>
      <c r="AW18" s="2">
        <v>59</v>
      </c>
      <c r="AX18" s="2">
        <v>59</v>
      </c>
      <c r="AY18" s="2">
        <v>60</v>
      </c>
      <c r="AZ18" s="2">
        <v>61</v>
      </c>
      <c r="BA18" s="2">
        <v>61</v>
      </c>
      <c r="BB18" s="2">
        <v>61</v>
      </c>
      <c r="BC18" s="2">
        <v>63</v>
      </c>
      <c r="BD18" s="2">
        <v>65</v>
      </c>
      <c r="BE18" s="2">
        <v>66</v>
      </c>
      <c r="BF18" s="2">
        <v>61.603553297298298</v>
      </c>
      <c r="BG18" s="2">
        <v>8395.5874394694292</v>
      </c>
      <c r="BH18" s="2">
        <v>10415.289494312199</v>
      </c>
      <c r="BI18" s="2">
        <v>12821.4885826343</v>
      </c>
      <c r="BJ18" s="2">
        <v>14841.5497960462</v>
      </c>
      <c r="BK18" s="2">
        <v>16974.730959390501</v>
      </c>
      <c r="BL18" s="2">
        <v>19041.646524396499</v>
      </c>
      <c r="BM18" s="2">
        <v>21884.5872092315</v>
      </c>
      <c r="BN18" s="2">
        <v>26102.6321552359</v>
      </c>
      <c r="BO18" s="2">
        <v>31562.4216768029</v>
      </c>
      <c r="BP18" s="2">
        <v>18685.8075496731</v>
      </c>
      <c r="BQ18" s="21"/>
      <c r="BR18" s="21"/>
      <c r="BS18" s="9"/>
      <c r="BT18" s="21"/>
      <c r="BU18" s="21"/>
      <c r="BV18" s="21"/>
      <c r="BW18" s="21"/>
      <c r="BX18" s="21"/>
      <c r="BY18" s="21"/>
      <c r="BZ18" s="2"/>
      <c r="CA18" s="2"/>
      <c r="CB18" s="2"/>
      <c r="CT18" s="1"/>
      <c r="CV18" s="1"/>
      <c r="CX18" s="9"/>
    </row>
    <row r="19" spans="1:102" x14ac:dyDescent="0.2">
      <c r="A19" s="7" t="s">
        <v>73</v>
      </c>
      <c r="B19" s="1">
        <v>2019</v>
      </c>
      <c r="C19" s="2">
        <v>190264.455202999</v>
      </c>
      <c r="D19" s="2">
        <v>260786.91101178699</v>
      </c>
      <c r="E19" s="2">
        <v>308738.60247300903</v>
      </c>
      <c r="F19" s="2">
        <v>356607.784805695</v>
      </c>
      <c r="G19" s="2">
        <v>406923.78927317198</v>
      </c>
      <c r="H19" s="2">
        <v>466558.322791952</v>
      </c>
      <c r="I19" s="2">
        <v>530630.19034957699</v>
      </c>
      <c r="J19" s="2">
        <v>611698.64401316305</v>
      </c>
      <c r="K19" s="2">
        <v>751504.75297853304</v>
      </c>
      <c r="L19" s="2">
        <v>448307.80996490997</v>
      </c>
      <c r="M19" s="2">
        <v>2230.7776039928899</v>
      </c>
      <c r="N19" s="2">
        <v>12557.9050704979</v>
      </c>
      <c r="O19" s="2">
        <v>49290.358268679898</v>
      </c>
      <c r="P19" s="2">
        <v>121424.96879646</v>
      </c>
      <c r="Q19" s="2">
        <v>168989.67813424001</v>
      </c>
      <c r="R19" s="2">
        <v>218775.75366311401</v>
      </c>
      <c r="S19" s="2">
        <v>292033.50262682303</v>
      </c>
      <c r="T19" s="2">
        <v>379111.62206047599</v>
      </c>
      <c r="U19" s="2">
        <v>566864.09465985897</v>
      </c>
      <c r="V19" s="2">
        <v>252399.996180152</v>
      </c>
      <c r="W19" s="2">
        <v>259054.63752400901</v>
      </c>
      <c r="X19" s="2">
        <v>360465.85297469201</v>
      </c>
      <c r="Y19" s="2">
        <v>453929.25575299602</v>
      </c>
      <c r="Z19" s="2">
        <v>540458.22857578006</v>
      </c>
      <c r="AA19" s="2">
        <v>635966.834591405</v>
      </c>
      <c r="AB19" s="2">
        <v>718005.52929400001</v>
      </c>
      <c r="AC19" s="2">
        <v>820556.34888443199</v>
      </c>
      <c r="AD19" s="2">
        <v>953865.32396191906</v>
      </c>
      <c r="AE19" s="2">
        <v>1181796.7100528199</v>
      </c>
      <c r="AF19" s="19">
        <v>700707.80614506197</v>
      </c>
      <c r="AG19" s="16">
        <v>0.27963845034798901</v>
      </c>
      <c r="AH19" s="16">
        <v>0.59088328957955105</v>
      </c>
      <c r="AI19" s="17">
        <v>0.31640781970600101</v>
      </c>
      <c r="AJ19" s="9">
        <v>3.9497905805723401</v>
      </c>
      <c r="AK19" s="18">
        <v>254.11053690212</v>
      </c>
      <c r="AL19" s="22">
        <v>4.5619592891607201</v>
      </c>
      <c r="AM19" s="17">
        <v>25.7376113647633</v>
      </c>
      <c r="AN19" s="19">
        <v>25.7376113647633</v>
      </c>
      <c r="AO19" s="19">
        <v>25.7376113647633</v>
      </c>
      <c r="AP19" s="2">
        <v>25.7376113647633</v>
      </c>
      <c r="AQ19" s="2">
        <v>25.7376113647633</v>
      </c>
      <c r="AR19" s="2">
        <v>25.7376113647633</v>
      </c>
      <c r="AS19" s="2">
        <v>25.7376113647633</v>
      </c>
      <c r="AT19" s="2">
        <v>25.7376113647633</v>
      </c>
      <c r="AU19" s="2">
        <v>25.7376113647633</v>
      </c>
      <c r="AV19" s="2">
        <v>25.7376113647633</v>
      </c>
      <c r="AW19" s="2">
        <v>59</v>
      </c>
      <c r="AX19" s="2">
        <v>59</v>
      </c>
      <c r="AY19" s="2">
        <v>60</v>
      </c>
      <c r="AZ19" s="2">
        <v>61</v>
      </c>
      <c r="BA19" s="2">
        <v>61</v>
      </c>
      <c r="BB19" s="2">
        <v>62</v>
      </c>
      <c r="BC19" s="2">
        <v>64</v>
      </c>
      <c r="BD19" s="2">
        <v>66</v>
      </c>
      <c r="BE19" s="2">
        <v>66</v>
      </c>
      <c r="BF19" s="2">
        <v>61.798419792710803</v>
      </c>
      <c r="BG19" s="2">
        <v>6207.7534150842703</v>
      </c>
      <c r="BH19" s="2">
        <v>8863.9830604482395</v>
      </c>
      <c r="BI19" s="2">
        <v>10612.8299903718</v>
      </c>
      <c r="BJ19" s="2">
        <v>12825.457674896999</v>
      </c>
      <c r="BK19" s="2">
        <v>14418.8474776123</v>
      </c>
      <c r="BL19" s="2">
        <v>16597.988984099899</v>
      </c>
      <c r="BM19" s="2">
        <v>19317.041368164999</v>
      </c>
      <c r="BN19" s="2">
        <v>23212.0642851376</v>
      </c>
      <c r="BO19" s="2">
        <v>28620.824257096501</v>
      </c>
      <c r="BP19" s="2">
        <v>16310.596931673101</v>
      </c>
      <c r="BQ19" s="21"/>
      <c r="BR19" s="21"/>
      <c r="BS19" s="9"/>
      <c r="BT19" s="21"/>
      <c r="BU19" s="21"/>
      <c r="BV19" s="21"/>
      <c r="BW19" s="21"/>
      <c r="BX19" s="21"/>
      <c r="BY19" s="21"/>
      <c r="BZ19" s="2"/>
      <c r="CA19" s="2"/>
      <c r="CB19" s="2"/>
      <c r="CT19" s="1"/>
      <c r="CV19" s="1"/>
      <c r="CX19" s="9"/>
    </row>
    <row r="20" spans="1:102" x14ac:dyDescent="0.2">
      <c r="A20" s="7" t="s">
        <v>74</v>
      </c>
      <c r="B20" s="1">
        <v>2019</v>
      </c>
      <c r="C20" s="2">
        <v>216213.3532708</v>
      </c>
      <c r="D20" s="2">
        <v>259336.30693389199</v>
      </c>
      <c r="E20" s="2">
        <v>301317.02103097399</v>
      </c>
      <c r="F20" s="2">
        <v>346108.828867907</v>
      </c>
      <c r="G20" s="2">
        <v>380678.26731661701</v>
      </c>
      <c r="H20" s="2">
        <v>433467.63924163597</v>
      </c>
      <c r="I20" s="2">
        <v>491740.03875987302</v>
      </c>
      <c r="J20" s="2">
        <v>563944.30198651005</v>
      </c>
      <c r="K20" s="2">
        <v>677947.44166833197</v>
      </c>
      <c r="L20" s="2">
        <v>421248.65522208501</v>
      </c>
      <c r="M20" s="2">
        <v>1958.94589510477</v>
      </c>
      <c r="N20" s="2">
        <v>12194.150468027001</v>
      </c>
      <c r="O20" s="2">
        <v>65630.610425235805</v>
      </c>
      <c r="P20" s="2">
        <v>127284.849368378</v>
      </c>
      <c r="Q20" s="2">
        <v>175885.88113243299</v>
      </c>
      <c r="R20" s="2">
        <v>229291.78770899301</v>
      </c>
      <c r="S20" s="2">
        <v>308682.98987040803</v>
      </c>
      <c r="T20" s="2">
        <v>406969.07310669101</v>
      </c>
      <c r="U20" s="2">
        <v>633568.64300953096</v>
      </c>
      <c r="V20" s="2">
        <v>323637.81217778497</v>
      </c>
      <c r="W20" s="2">
        <v>277434.45321742102</v>
      </c>
      <c r="X20" s="2">
        <v>370068.95318065397</v>
      </c>
      <c r="Y20" s="2">
        <v>460935.677955319</v>
      </c>
      <c r="Z20" s="2">
        <v>527362.66456184303</v>
      </c>
      <c r="AA20" s="2">
        <v>597440.69089964195</v>
      </c>
      <c r="AB20" s="2">
        <v>688727.05629816302</v>
      </c>
      <c r="AC20" s="2">
        <v>800003.47764009004</v>
      </c>
      <c r="AD20" s="2">
        <v>945406.95338234201</v>
      </c>
      <c r="AE20" s="2">
        <v>1185492.0715334399</v>
      </c>
      <c r="AF20" s="19">
        <v>744886.46739987098</v>
      </c>
      <c r="AG20" s="16">
        <v>0.25437808458411798</v>
      </c>
      <c r="AH20" s="16">
        <v>0.65723135027099</v>
      </c>
      <c r="AI20" s="17">
        <v>0.35900218190704403</v>
      </c>
      <c r="AJ20" s="9">
        <v>3.1355484358971402</v>
      </c>
      <c r="AK20" s="18">
        <v>323.423247468326</v>
      </c>
      <c r="AL20" s="22">
        <v>4.2730528158461603</v>
      </c>
      <c r="AM20" s="17">
        <v>21.4816473014846</v>
      </c>
      <c r="AN20" s="19">
        <v>21.4816473014846</v>
      </c>
      <c r="AO20" s="19">
        <v>21.4816473014846</v>
      </c>
      <c r="AP20" s="2">
        <v>21.4816473014846</v>
      </c>
      <c r="AQ20" s="2">
        <v>21.4816473014846</v>
      </c>
      <c r="AR20" s="2">
        <v>21.4816473014846</v>
      </c>
      <c r="AS20" s="2">
        <v>21.4816473014846</v>
      </c>
      <c r="AT20" s="2">
        <v>21.4816473014846</v>
      </c>
      <c r="AU20" s="2">
        <v>21.4816473014846</v>
      </c>
      <c r="AV20" s="2">
        <v>21.4816473014846</v>
      </c>
      <c r="AW20" s="2">
        <v>58</v>
      </c>
      <c r="AX20" s="2">
        <v>59</v>
      </c>
      <c r="AY20" s="2">
        <v>59</v>
      </c>
      <c r="AZ20" s="2">
        <v>60</v>
      </c>
      <c r="BA20" s="2">
        <v>61</v>
      </c>
      <c r="BB20" s="2">
        <v>61</v>
      </c>
      <c r="BC20" s="2">
        <v>63</v>
      </c>
      <c r="BD20" s="2">
        <v>65</v>
      </c>
      <c r="BE20" s="2">
        <v>66</v>
      </c>
      <c r="BF20" s="2">
        <v>61.382756197443399</v>
      </c>
      <c r="BG20" s="2">
        <v>10484.3969763233</v>
      </c>
      <c r="BH20" s="2">
        <v>12609.8646467294</v>
      </c>
      <c r="BI20" s="2">
        <v>14504.315409446799</v>
      </c>
      <c r="BJ20" s="2">
        <v>16697.777483993799</v>
      </c>
      <c r="BK20" s="2">
        <v>18430.815738307301</v>
      </c>
      <c r="BL20" s="2">
        <v>20937.625859529999</v>
      </c>
      <c r="BM20" s="2">
        <v>23768.555801930801</v>
      </c>
      <c r="BN20" s="2">
        <v>27460.9991003959</v>
      </c>
      <c r="BO20" s="2">
        <v>34213.357489063303</v>
      </c>
      <c r="BP20" s="2">
        <v>20599.982208640198</v>
      </c>
      <c r="BQ20" s="21"/>
      <c r="BR20" s="21"/>
      <c r="BS20" s="9"/>
      <c r="BT20" s="21"/>
      <c r="BU20" s="21"/>
      <c r="BV20" s="21"/>
      <c r="BW20" s="21"/>
      <c r="BX20" s="21"/>
      <c r="BY20" s="21"/>
      <c r="BZ20" s="2"/>
      <c r="CA20" s="2"/>
      <c r="CB20" s="2"/>
      <c r="CT20" s="1"/>
      <c r="CV20" s="1"/>
      <c r="CX20" s="9"/>
    </row>
    <row r="21" spans="1:102" x14ac:dyDescent="0.2">
      <c r="A21" s="7" t="s">
        <v>77</v>
      </c>
      <c r="B21" s="1">
        <v>2019</v>
      </c>
      <c r="C21" s="2">
        <v>94300.085138884795</v>
      </c>
      <c r="D21" s="2">
        <v>203207.63271877199</v>
      </c>
      <c r="E21" s="2">
        <v>284113.33588562999</v>
      </c>
      <c r="F21" s="2">
        <v>359862.08023817599</v>
      </c>
      <c r="G21" s="2">
        <v>435001.41152177303</v>
      </c>
      <c r="H21" s="2">
        <v>520991.046832614</v>
      </c>
      <c r="I21" s="2">
        <v>616049.67173885403</v>
      </c>
      <c r="J21" s="2">
        <v>724104.19386213599</v>
      </c>
      <c r="K21" s="2">
        <v>907706.02091698395</v>
      </c>
      <c r="L21" s="2">
        <v>494552.11776398798</v>
      </c>
      <c r="M21" s="2">
        <v>2230.7776039928899</v>
      </c>
      <c r="N21" s="2">
        <v>12557.9050704979</v>
      </c>
      <c r="O21" s="2">
        <v>49290.358268679898</v>
      </c>
      <c r="P21" s="2">
        <v>121424.96879646</v>
      </c>
      <c r="Q21" s="2">
        <v>168989.67813424001</v>
      </c>
      <c r="R21" s="2">
        <v>218775.75366311401</v>
      </c>
      <c r="S21" s="2">
        <v>292033.50262682303</v>
      </c>
      <c r="T21" s="2">
        <v>379111.62206047599</v>
      </c>
      <c r="U21" s="2">
        <v>566864.09465985897</v>
      </c>
      <c r="V21" s="2">
        <v>252399.996180152</v>
      </c>
      <c r="W21" s="2">
        <v>169869.000671574</v>
      </c>
      <c r="X21" s="2">
        <v>314194.64947818598</v>
      </c>
      <c r="Y21" s="2">
        <v>434084.56871463999</v>
      </c>
      <c r="Z21" s="2">
        <v>547429.253123787</v>
      </c>
      <c r="AA21" s="2">
        <v>655798.24734617595</v>
      </c>
      <c r="AB21" s="2">
        <v>777189.23265685001</v>
      </c>
      <c r="AC21" s="2">
        <v>904560.49968204903</v>
      </c>
      <c r="AD21" s="2">
        <v>1066948.5215216901</v>
      </c>
      <c r="AE21" s="2">
        <v>1357324.32716032</v>
      </c>
      <c r="AF21" s="19">
        <v>746952.11394414003</v>
      </c>
      <c r="AG21" s="16">
        <v>0.38251457252147197</v>
      </c>
      <c r="AH21" s="16">
        <v>0.59088328957955105</v>
      </c>
      <c r="AI21" s="17">
        <v>0.37753164268497102</v>
      </c>
      <c r="AJ21" s="9">
        <v>9.6257179363106395</v>
      </c>
      <c r="AK21" s="18">
        <v>254.11053690212</v>
      </c>
      <c r="AL21" s="22">
        <v>7.9904180385718497</v>
      </c>
      <c r="AM21" s="17">
        <v>21</v>
      </c>
      <c r="AN21" s="19">
        <v>22</v>
      </c>
      <c r="AO21" s="19">
        <v>24</v>
      </c>
      <c r="AP21" s="2">
        <v>25</v>
      </c>
      <c r="AQ21" s="2">
        <v>26</v>
      </c>
      <c r="AR21" s="2">
        <v>27</v>
      </c>
      <c r="AS21" s="2">
        <v>27</v>
      </c>
      <c r="AT21" s="2">
        <v>28</v>
      </c>
      <c r="AU21" s="2">
        <v>29</v>
      </c>
      <c r="AV21" s="2">
        <v>25.611696974796899</v>
      </c>
      <c r="AW21" s="2">
        <v>59</v>
      </c>
      <c r="AX21" s="2">
        <v>59</v>
      </c>
      <c r="AY21" s="2">
        <v>60</v>
      </c>
      <c r="AZ21" s="2">
        <v>61</v>
      </c>
      <c r="BA21" s="2">
        <v>61</v>
      </c>
      <c r="BB21" s="2">
        <v>62</v>
      </c>
      <c r="BC21" s="2">
        <v>64</v>
      </c>
      <c r="BD21" s="2">
        <v>66</v>
      </c>
      <c r="BE21" s="2">
        <v>66</v>
      </c>
      <c r="BF21" s="2">
        <v>61.798419792710803</v>
      </c>
      <c r="BG21" s="2">
        <v>3554.5906499180901</v>
      </c>
      <c r="BH21" s="2">
        <v>7237.9167638786803</v>
      </c>
      <c r="BI21" s="2">
        <v>10283.7831976609</v>
      </c>
      <c r="BJ21" s="2">
        <v>13145.7701419613</v>
      </c>
      <c r="BK21" s="2">
        <v>15588.949446439899</v>
      </c>
      <c r="BL21" s="2">
        <v>18301.5388280812</v>
      </c>
      <c r="BM21" s="2">
        <v>21837.065548798601</v>
      </c>
      <c r="BN21" s="2">
        <v>26680.232002679</v>
      </c>
      <c r="BO21" s="2">
        <v>33992.799807905903</v>
      </c>
      <c r="BP21" s="2">
        <v>18215.2252608659</v>
      </c>
      <c r="BQ21" s="21"/>
      <c r="BR21" s="21"/>
      <c r="BS21" s="9"/>
      <c r="BT21" s="21"/>
      <c r="BU21" s="21"/>
      <c r="BV21" s="21"/>
      <c r="BW21" s="21"/>
      <c r="BX21" s="21"/>
      <c r="BY21" s="21"/>
      <c r="BZ21" s="2"/>
      <c r="CA21" s="2"/>
      <c r="CB21" s="2"/>
      <c r="CT21" s="1"/>
      <c r="CV21" s="1"/>
      <c r="CX21" s="9"/>
    </row>
    <row r="22" spans="1:102" x14ac:dyDescent="0.2">
      <c r="A22" s="7" t="s">
        <v>78</v>
      </c>
      <c r="B22" s="1">
        <v>2019</v>
      </c>
      <c r="C22" s="2">
        <v>166099.14388643901</v>
      </c>
      <c r="D22" s="2">
        <v>240014.78631347499</v>
      </c>
      <c r="E22" s="2">
        <v>298663.36087637901</v>
      </c>
      <c r="F22" s="2">
        <v>361514.62693100498</v>
      </c>
      <c r="G22" s="2">
        <v>413436.93618615402</v>
      </c>
      <c r="H22" s="2">
        <v>475855.03101642098</v>
      </c>
      <c r="I22" s="2">
        <v>550330.819240349</v>
      </c>
      <c r="J22" s="2">
        <v>659737.793563821</v>
      </c>
      <c r="K22" s="2">
        <v>813110.68392022699</v>
      </c>
      <c r="L22" s="2">
        <v>476644.20408325299</v>
      </c>
      <c r="M22" s="2">
        <v>1958.94589510477</v>
      </c>
      <c r="N22" s="2">
        <v>12194.150468027001</v>
      </c>
      <c r="O22" s="2">
        <v>65630.610425235805</v>
      </c>
      <c r="P22" s="2">
        <v>127284.849368378</v>
      </c>
      <c r="Q22" s="2">
        <v>175885.88113243299</v>
      </c>
      <c r="R22" s="2">
        <v>229291.78770899301</v>
      </c>
      <c r="S22" s="2">
        <v>308682.98987040803</v>
      </c>
      <c r="T22" s="2">
        <v>406969.07310669101</v>
      </c>
      <c r="U22" s="2">
        <v>633568.64300953096</v>
      </c>
      <c r="V22" s="2">
        <v>323637.81217778497</v>
      </c>
      <c r="W22" s="2">
        <v>221015.14745448099</v>
      </c>
      <c r="X22" s="2">
        <v>348507.66724393901</v>
      </c>
      <c r="Y22" s="2">
        <v>451243.25320878101</v>
      </c>
      <c r="Z22" s="2">
        <v>537973.96851196396</v>
      </c>
      <c r="AA22" s="2">
        <v>627320.46737018705</v>
      </c>
      <c r="AB22" s="2">
        <v>732411.52007118205</v>
      </c>
      <c r="AC22" s="2">
        <v>864786.37205268105</v>
      </c>
      <c r="AD22" s="2">
        <v>1026540.19592618</v>
      </c>
      <c r="AE22" s="2">
        <v>1361959.61315767</v>
      </c>
      <c r="AF22" s="19">
        <v>800282.01626103802</v>
      </c>
      <c r="AG22" s="16">
        <v>0.34047244415830802</v>
      </c>
      <c r="AH22" s="16">
        <v>0.65723135027099</v>
      </c>
      <c r="AI22" s="17">
        <v>0.40630602717953901</v>
      </c>
      <c r="AJ22" s="9">
        <v>4.8953333827906196</v>
      </c>
      <c r="AK22" s="18">
        <v>323.423247468326</v>
      </c>
      <c r="AL22" s="22">
        <v>6.1622908151042903</v>
      </c>
      <c r="AM22" s="17">
        <v>18</v>
      </c>
      <c r="AN22" s="19">
        <v>19</v>
      </c>
      <c r="AO22" s="19">
        <v>20</v>
      </c>
      <c r="AP22" s="2">
        <v>21</v>
      </c>
      <c r="AQ22" s="2">
        <v>22</v>
      </c>
      <c r="AR22" s="2">
        <v>22</v>
      </c>
      <c r="AS22" s="2">
        <v>23</v>
      </c>
      <c r="AT22" s="2">
        <v>24</v>
      </c>
      <c r="AU22" s="2">
        <v>25</v>
      </c>
      <c r="AV22" s="2">
        <v>21.3762940109963</v>
      </c>
      <c r="AW22" s="2">
        <v>58</v>
      </c>
      <c r="AX22" s="2">
        <v>59</v>
      </c>
      <c r="AY22" s="2">
        <v>59</v>
      </c>
      <c r="AZ22" s="2">
        <v>60</v>
      </c>
      <c r="BA22" s="2">
        <v>61</v>
      </c>
      <c r="BB22" s="2">
        <v>61</v>
      </c>
      <c r="BC22" s="2">
        <v>63</v>
      </c>
      <c r="BD22" s="2">
        <v>65</v>
      </c>
      <c r="BE22" s="2">
        <v>66</v>
      </c>
      <c r="BF22" s="2">
        <v>61.382756197443399</v>
      </c>
      <c r="BG22" s="2">
        <v>8743.5605618236805</v>
      </c>
      <c r="BH22" s="2">
        <v>11949.314824200699</v>
      </c>
      <c r="BI22" s="2">
        <v>14589.0179405863</v>
      </c>
      <c r="BJ22" s="2">
        <v>16933.932025004899</v>
      </c>
      <c r="BK22" s="2">
        <v>19616.041935176199</v>
      </c>
      <c r="BL22" s="2">
        <v>22296.857047693498</v>
      </c>
      <c r="BM22" s="2">
        <v>25984.662923709198</v>
      </c>
      <c r="BN22" s="2">
        <v>30826.810108285801</v>
      </c>
      <c r="BO22" s="2">
        <v>39835.117608240602</v>
      </c>
      <c r="BP22" s="2">
        <v>22928.351176811</v>
      </c>
      <c r="BQ22" s="21"/>
      <c r="BR22" s="21"/>
      <c r="BS22" s="9"/>
      <c r="BT22" s="21"/>
      <c r="BU22" s="21"/>
      <c r="BV22" s="21"/>
      <c r="BW22" s="21"/>
      <c r="BX22" s="21"/>
      <c r="BY22" s="21"/>
      <c r="BZ22" s="2"/>
      <c r="CA22" s="2"/>
      <c r="CB22" s="2"/>
      <c r="CT22" s="1"/>
      <c r="CV22" s="1"/>
      <c r="CX22" s="9"/>
    </row>
    <row r="23" spans="1:102" x14ac:dyDescent="0.2">
      <c r="A23" s="7" t="s">
        <v>79</v>
      </c>
      <c r="B23" s="1">
        <v>2002</v>
      </c>
      <c r="C23" s="2">
        <v>196414.49680592999</v>
      </c>
      <c r="D23" s="2">
        <v>271771.70345286501</v>
      </c>
      <c r="E23" s="2">
        <v>326946.66254320601</v>
      </c>
      <c r="F23" s="2">
        <v>376309.27208077302</v>
      </c>
      <c r="G23" s="2">
        <v>431656.53695161198</v>
      </c>
      <c r="H23" s="2">
        <v>503704.90605940903</v>
      </c>
      <c r="I23" s="2">
        <v>574369.33168034197</v>
      </c>
      <c r="J23" s="2">
        <v>661703.98083023005</v>
      </c>
      <c r="K23" s="2">
        <v>814601.57220781303</v>
      </c>
      <c r="L23" s="2">
        <v>479652.38564386597</v>
      </c>
      <c r="M23" s="2">
        <v>2238.89629761063</v>
      </c>
      <c r="N23" s="2">
        <v>12603.6083192509</v>
      </c>
      <c r="O23" s="2">
        <v>49111.621398410804</v>
      </c>
      <c r="P23" s="2">
        <v>121955.534368803</v>
      </c>
      <c r="Q23" s="2">
        <v>170006.498446335</v>
      </c>
      <c r="R23" s="2">
        <v>220661.04615419701</v>
      </c>
      <c r="S23" s="2">
        <v>292947.50576148502</v>
      </c>
      <c r="T23" s="2">
        <v>379892.82632001903</v>
      </c>
      <c r="U23" s="2">
        <v>567741.73562646296</v>
      </c>
      <c r="V23" s="2">
        <v>253219.53366841699</v>
      </c>
      <c r="W23" s="2">
        <v>260568.05199305899</v>
      </c>
      <c r="X23" s="2">
        <v>370868.581196521</v>
      </c>
      <c r="Y23" s="2">
        <v>470750.62108763697</v>
      </c>
      <c r="Z23" s="2">
        <v>569987.45877549902</v>
      </c>
      <c r="AA23" s="2">
        <v>666611.87820348004</v>
      </c>
      <c r="AB23" s="2">
        <v>755927.76612858404</v>
      </c>
      <c r="AC23" s="2">
        <v>861106.90879194904</v>
      </c>
      <c r="AD23" s="2">
        <v>1009767.48390221</v>
      </c>
      <c r="AE23" s="2">
        <v>1249189.61855655</v>
      </c>
      <c r="AF23" s="19">
        <v>732871.91931228305</v>
      </c>
      <c r="AG23" s="16">
        <v>0.28740258403036001</v>
      </c>
      <c r="AH23" s="16">
        <v>0.59109269196289904</v>
      </c>
      <c r="AI23" s="17">
        <v>0.319566726515291</v>
      </c>
      <c r="AJ23" s="9">
        <v>4.1473597186295796</v>
      </c>
      <c r="AK23" s="18">
        <v>253.581077530193</v>
      </c>
      <c r="AL23" s="22">
        <v>4.7941012299920001</v>
      </c>
      <c r="AM23" s="17">
        <v>13</v>
      </c>
      <c r="AN23" s="19">
        <v>19</v>
      </c>
      <c r="AO23" s="19">
        <v>23</v>
      </c>
      <c r="AP23" s="2">
        <v>25</v>
      </c>
      <c r="AQ23" s="2">
        <v>27</v>
      </c>
      <c r="AR23" s="2">
        <v>30</v>
      </c>
      <c r="AS23" s="2">
        <v>32</v>
      </c>
      <c r="AT23" s="2">
        <v>34</v>
      </c>
      <c r="AU23" s="2">
        <v>37</v>
      </c>
      <c r="AV23" s="2">
        <v>26.4316000116062</v>
      </c>
      <c r="AW23" s="2">
        <v>58</v>
      </c>
      <c r="AX23" s="2">
        <v>59</v>
      </c>
      <c r="AY23" s="2">
        <v>59</v>
      </c>
      <c r="AZ23" s="2">
        <v>59</v>
      </c>
      <c r="BA23" s="2">
        <v>59</v>
      </c>
      <c r="BB23" s="2">
        <v>60</v>
      </c>
      <c r="BC23" s="2">
        <v>62</v>
      </c>
      <c r="BD23" s="2">
        <v>64</v>
      </c>
      <c r="BE23" s="2">
        <v>64</v>
      </c>
      <c r="BF23" s="2">
        <v>60.329895669921399</v>
      </c>
      <c r="BG23" s="2">
        <v>6857.5980672594196</v>
      </c>
      <c r="BH23" s="2">
        <v>9144.42509668003</v>
      </c>
      <c r="BI23" s="2">
        <v>10570.1703231962</v>
      </c>
      <c r="BJ23" s="2">
        <v>12936.2447577196</v>
      </c>
      <c r="BK23" s="2">
        <v>14857.256660675201</v>
      </c>
      <c r="BL23" s="2">
        <v>17086.408730660602</v>
      </c>
      <c r="BM23" s="2">
        <v>19548.099114677501</v>
      </c>
      <c r="BN23" s="2">
        <v>23423.940980743399</v>
      </c>
      <c r="BO23" s="2">
        <v>29245.8386022329</v>
      </c>
      <c r="BP23" s="2">
        <v>16661.8717614546</v>
      </c>
      <c r="BQ23" s="21"/>
      <c r="BR23" s="21"/>
      <c r="BS23" s="9"/>
      <c r="BT23" s="21"/>
      <c r="BU23" s="21"/>
      <c r="BV23" s="21"/>
      <c r="BW23" s="21"/>
      <c r="BX23" s="21"/>
      <c r="BY23" s="21"/>
      <c r="BZ23" s="2"/>
      <c r="CA23" s="2"/>
      <c r="CB23" s="2"/>
      <c r="CT23" s="1"/>
      <c r="CV23" s="1"/>
      <c r="CX23" s="9"/>
    </row>
    <row r="24" spans="1:102" x14ac:dyDescent="0.2">
      <c r="A24" s="7" t="s">
        <v>80</v>
      </c>
      <c r="B24" s="1">
        <v>2019</v>
      </c>
      <c r="C24" s="2">
        <v>160878.392483145</v>
      </c>
      <c r="D24" s="2">
        <v>238440.44392526601</v>
      </c>
      <c r="E24" s="2">
        <v>293920.26803815598</v>
      </c>
      <c r="F24" s="2">
        <v>348139.97122219001</v>
      </c>
      <c r="G24" s="2">
        <v>396895.96390442998</v>
      </c>
      <c r="H24" s="2">
        <v>467017.590034049</v>
      </c>
      <c r="I24" s="2">
        <v>542185.98507293302</v>
      </c>
      <c r="J24" s="2">
        <v>624228.65644635202</v>
      </c>
      <c r="K24" s="2">
        <v>755830.15554539103</v>
      </c>
      <c r="L24" s="2">
        <v>441616.11097735399</v>
      </c>
      <c r="M24" s="2">
        <v>2230.7776039928899</v>
      </c>
      <c r="N24" s="2">
        <v>12557.9050704979</v>
      </c>
      <c r="O24" s="2">
        <v>49290.358268679898</v>
      </c>
      <c r="P24" s="2">
        <v>121424.96879646</v>
      </c>
      <c r="Q24" s="2">
        <v>168989.67813424001</v>
      </c>
      <c r="R24" s="2">
        <v>218775.75366311401</v>
      </c>
      <c r="S24" s="2">
        <v>292033.50262682303</v>
      </c>
      <c r="T24" s="2">
        <v>379111.62206047599</v>
      </c>
      <c r="U24" s="2">
        <v>566864.09465985897</v>
      </c>
      <c r="V24" s="2">
        <v>252399.996180152</v>
      </c>
      <c r="W24" s="2">
        <v>231293.44493809101</v>
      </c>
      <c r="X24" s="2">
        <v>341590.35906144901</v>
      </c>
      <c r="Y24" s="2">
        <v>437670.22968689201</v>
      </c>
      <c r="Z24" s="2">
        <v>530596.36260821903</v>
      </c>
      <c r="AA24" s="2">
        <v>626878.59115121805</v>
      </c>
      <c r="AB24" s="2">
        <v>722344.15053361503</v>
      </c>
      <c r="AC24" s="2">
        <v>820875.55445387296</v>
      </c>
      <c r="AD24" s="2">
        <v>966467.78109626402</v>
      </c>
      <c r="AE24" s="2">
        <v>1197165.5845198601</v>
      </c>
      <c r="AF24" s="19">
        <v>694016.10715750605</v>
      </c>
      <c r="AG24" s="16">
        <v>0.30009246443660198</v>
      </c>
      <c r="AH24" s="16">
        <v>0.59088328957955105</v>
      </c>
      <c r="AI24" s="17">
        <v>0.32998081028097198</v>
      </c>
      <c r="AJ24" s="9">
        <v>4.6981458720416898</v>
      </c>
      <c r="AK24" s="18">
        <v>254.11053690212</v>
      </c>
      <c r="AL24" s="22">
        <v>5.1759598497929797</v>
      </c>
      <c r="AM24" s="17">
        <v>12</v>
      </c>
      <c r="AN24" s="19">
        <v>18</v>
      </c>
      <c r="AO24" s="19">
        <v>21</v>
      </c>
      <c r="AP24" s="2">
        <v>24</v>
      </c>
      <c r="AQ24" s="2">
        <v>26</v>
      </c>
      <c r="AR24" s="2">
        <v>28</v>
      </c>
      <c r="AS24" s="2">
        <v>30</v>
      </c>
      <c r="AT24" s="2">
        <v>33</v>
      </c>
      <c r="AU24" s="2">
        <v>36</v>
      </c>
      <c r="AV24" s="2">
        <v>25.145744056997401</v>
      </c>
      <c r="AW24" s="2">
        <v>59</v>
      </c>
      <c r="AX24" s="2">
        <v>59</v>
      </c>
      <c r="AY24" s="2">
        <v>60</v>
      </c>
      <c r="AZ24" s="2">
        <v>61</v>
      </c>
      <c r="BA24" s="2">
        <v>61</v>
      </c>
      <c r="BB24" s="2">
        <v>62</v>
      </c>
      <c r="BC24" s="2">
        <v>64</v>
      </c>
      <c r="BD24" s="2">
        <v>66</v>
      </c>
      <c r="BE24" s="2">
        <v>66</v>
      </c>
      <c r="BF24" s="2">
        <v>61.798419792710803</v>
      </c>
      <c r="BG24" s="2">
        <v>6207.7534150842703</v>
      </c>
      <c r="BH24" s="2">
        <v>8863.9830604482395</v>
      </c>
      <c r="BI24" s="2">
        <v>10612.8299903718</v>
      </c>
      <c r="BJ24" s="2">
        <v>12825.457674896999</v>
      </c>
      <c r="BK24" s="2">
        <v>14418.8474776123</v>
      </c>
      <c r="BL24" s="2">
        <v>16597.988984099899</v>
      </c>
      <c r="BM24" s="2">
        <v>19317.041368164999</v>
      </c>
      <c r="BN24" s="2">
        <v>23212.0642851376</v>
      </c>
      <c r="BO24" s="2">
        <v>28620.824257096501</v>
      </c>
      <c r="BP24" s="2">
        <v>16310.596931673101</v>
      </c>
      <c r="BQ24" s="21"/>
      <c r="BR24" s="21"/>
      <c r="BS24" s="9"/>
      <c r="BT24" s="21"/>
      <c r="BU24" s="21"/>
      <c r="BV24" s="21"/>
      <c r="BW24" s="21"/>
      <c r="BX24" s="21"/>
      <c r="BY24" s="21"/>
      <c r="BZ24" s="2"/>
      <c r="CA24" s="2"/>
      <c r="CB24" s="2"/>
      <c r="CT24" s="1"/>
      <c r="CV24" s="1"/>
      <c r="CX24" s="9"/>
    </row>
    <row r="25" spans="1:102" x14ac:dyDescent="0.2">
      <c r="A25" s="7" t="s">
        <v>81</v>
      </c>
      <c r="B25" s="1">
        <v>2019</v>
      </c>
      <c r="C25" s="2">
        <v>170282.67337633099</v>
      </c>
      <c r="D25" s="2">
        <v>241363.741137965</v>
      </c>
      <c r="E25" s="2">
        <v>300734.74146723101</v>
      </c>
      <c r="F25" s="2">
        <v>353180.63356358203</v>
      </c>
      <c r="G25" s="2">
        <v>403570.57093011402</v>
      </c>
      <c r="H25" s="2">
        <v>468894.14586859802</v>
      </c>
      <c r="I25" s="2">
        <v>547652.58827157295</v>
      </c>
      <c r="J25" s="2">
        <v>635048.21195035696</v>
      </c>
      <c r="K25" s="2">
        <v>772086.80209608702</v>
      </c>
      <c r="L25" s="2">
        <v>449324.73704820703</v>
      </c>
      <c r="M25" s="2">
        <v>2230.7776039928899</v>
      </c>
      <c r="N25" s="2">
        <v>12557.9050704979</v>
      </c>
      <c r="O25" s="2">
        <v>49290.358268679898</v>
      </c>
      <c r="P25" s="2">
        <v>121424.96879646</v>
      </c>
      <c r="Q25" s="2">
        <v>168989.67813424001</v>
      </c>
      <c r="R25" s="2">
        <v>218775.75366311401</v>
      </c>
      <c r="S25" s="2">
        <v>292033.50262682303</v>
      </c>
      <c r="T25" s="2">
        <v>379111.62206047599</v>
      </c>
      <c r="U25" s="2">
        <v>566864.09465985897</v>
      </c>
      <c r="V25" s="2">
        <v>252399.996180152</v>
      </c>
      <c r="W25" s="2">
        <v>231921.96377369401</v>
      </c>
      <c r="X25" s="2">
        <v>349671.37109508901</v>
      </c>
      <c r="Y25" s="2">
        <v>443560.58211242099</v>
      </c>
      <c r="Z25" s="2">
        <v>535152.089216828</v>
      </c>
      <c r="AA25" s="2">
        <v>635532.02296093595</v>
      </c>
      <c r="AB25" s="2">
        <v>733542.65497718903</v>
      </c>
      <c r="AC25" s="2">
        <v>831267.42729962396</v>
      </c>
      <c r="AD25" s="2">
        <v>969679.85703396599</v>
      </c>
      <c r="AE25" s="2">
        <v>1209764.33132822</v>
      </c>
      <c r="AF25" s="19">
        <v>701724.73322835902</v>
      </c>
      <c r="AG25" s="16">
        <v>0.29869049774663398</v>
      </c>
      <c r="AH25" s="16">
        <v>0.59088328957955105</v>
      </c>
      <c r="AI25" s="17">
        <v>0.32831027066436003</v>
      </c>
      <c r="AJ25" s="9">
        <v>4.5341477602348101</v>
      </c>
      <c r="AK25" s="18">
        <v>254.11053690212</v>
      </c>
      <c r="AL25" s="22">
        <v>5.2162559838820801</v>
      </c>
      <c r="AM25" s="17">
        <v>12</v>
      </c>
      <c r="AN25" s="19">
        <v>18</v>
      </c>
      <c r="AO25" s="19">
        <v>21</v>
      </c>
      <c r="AP25" s="2">
        <v>24</v>
      </c>
      <c r="AQ25" s="2">
        <v>26</v>
      </c>
      <c r="AR25" s="2">
        <v>28</v>
      </c>
      <c r="AS25" s="2">
        <v>30</v>
      </c>
      <c r="AT25" s="2">
        <v>33</v>
      </c>
      <c r="AU25" s="2">
        <v>36</v>
      </c>
      <c r="AV25" s="2">
        <v>25.145744056997401</v>
      </c>
      <c r="AW25" s="2">
        <v>59</v>
      </c>
      <c r="AX25" s="2">
        <v>59</v>
      </c>
      <c r="AY25" s="2">
        <v>60</v>
      </c>
      <c r="AZ25" s="2">
        <v>61</v>
      </c>
      <c r="BA25" s="2">
        <v>61</v>
      </c>
      <c r="BB25" s="2">
        <v>62</v>
      </c>
      <c r="BC25" s="2">
        <v>64</v>
      </c>
      <c r="BD25" s="2">
        <v>66</v>
      </c>
      <c r="BE25" s="2">
        <v>66</v>
      </c>
      <c r="BF25" s="2">
        <v>61.798419792710803</v>
      </c>
      <c r="BG25" s="2">
        <v>6857.5980672594196</v>
      </c>
      <c r="BH25" s="2">
        <v>9149.1774588477092</v>
      </c>
      <c r="BI25" s="2">
        <v>10572.762625711801</v>
      </c>
      <c r="BJ25" s="2">
        <v>12938.1170907262</v>
      </c>
      <c r="BK25" s="2">
        <v>14891.525643467799</v>
      </c>
      <c r="BL25" s="2">
        <v>17086.408730660602</v>
      </c>
      <c r="BM25" s="2">
        <v>19554.096415070599</v>
      </c>
      <c r="BN25" s="2">
        <v>23423.940980743399</v>
      </c>
      <c r="BO25" s="2">
        <v>29245.8386022329</v>
      </c>
      <c r="BP25" s="2">
        <v>16666.9019971007</v>
      </c>
      <c r="BQ25" s="21"/>
      <c r="BR25" s="21"/>
      <c r="BS25" s="9"/>
      <c r="BT25" s="21"/>
      <c r="BU25" s="21"/>
      <c r="BV25" s="21"/>
      <c r="BW25" s="21"/>
      <c r="BX25" s="21"/>
      <c r="BY25" s="21"/>
      <c r="BZ25" s="2"/>
      <c r="CA25" s="2"/>
      <c r="CB25" s="2"/>
      <c r="CT25" s="1"/>
      <c r="CV25" s="1"/>
      <c r="CX25" s="9"/>
    </row>
    <row r="26" spans="1:102" x14ac:dyDescent="0.2">
      <c r="A26" s="7" t="s">
        <v>82</v>
      </c>
      <c r="B26" s="1">
        <v>2002</v>
      </c>
      <c r="C26" s="2">
        <v>217789.84542872899</v>
      </c>
      <c r="D26" s="2">
        <v>276674.063882977</v>
      </c>
      <c r="E26" s="2">
        <v>326026.027722992</v>
      </c>
      <c r="F26" s="2">
        <v>370888.445887451</v>
      </c>
      <c r="G26" s="2">
        <v>414581.64684160502</v>
      </c>
      <c r="H26" s="2">
        <v>470605.62264555797</v>
      </c>
      <c r="I26" s="2">
        <v>538255.75246781798</v>
      </c>
      <c r="J26" s="2">
        <v>622475.15315099596</v>
      </c>
      <c r="K26" s="2">
        <v>753760.66026104998</v>
      </c>
      <c r="L26" s="2">
        <v>460073.22290583502</v>
      </c>
      <c r="M26" s="2">
        <v>1966.0752842055099</v>
      </c>
      <c r="N26" s="2">
        <v>12310.800188851899</v>
      </c>
      <c r="O26" s="2">
        <v>67024.402189526794</v>
      </c>
      <c r="P26" s="2">
        <v>127748.08994079199</v>
      </c>
      <c r="Q26" s="2">
        <v>176432.16295508799</v>
      </c>
      <c r="R26" s="2">
        <v>230776.679397589</v>
      </c>
      <c r="S26" s="2">
        <v>309988.17614575702</v>
      </c>
      <c r="T26" s="2">
        <v>409511.49433652102</v>
      </c>
      <c r="U26" s="2">
        <v>636287.03365707805</v>
      </c>
      <c r="V26" s="2">
        <v>324742.105749209</v>
      </c>
      <c r="W26" s="2">
        <v>271165.25798636099</v>
      </c>
      <c r="X26" s="2">
        <v>386699.20986665902</v>
      </c>
      <c r="Y26" s="2">
        <v>480775.40099082398</v>
      </c>
      <c r="Z26" s="2">
        <v>561381.12922808598</v>
      </c>
      <c r="AA26" s="2">
        <v>642135.07564440102</v>
      </c>
      <c r="AB26" s="2">
        <v>735776.90764812299</v>
      </c>
      <c r="AC26" s="2">
        <v>854350.59513879905</v>
      </c>
      <c r="AD26" s="2">
        <v>1008793.70706595</v>
      </c>
      <c r="AE26" s="2">
        <v>1288707.48455084</v>
      </c>
      <c r="AF26" s="19">
        <v>784815.32865504397</v>
      </c>
      <c r="AG26" s="16">
        <v>0.26682566229771998</v>
      </c>
      <c r="AH26" s="16">
        <v>0.65696635846052198</v>
      </c>
      <c r="AI26" s="17">
        <v>0.36076242475257903</v>
      </c>
      <c r="AJ26" s="9">
        <v>3.4609541082011401</v>
      </c>
      <c r="AK26" s="18">
        <v>323.63309725151299</v>
      </c>
      <c r="AL26" s="22">
        <v>4.75248007108513</v>
      </c>
      <c r="AM26" s="17">
        <v>8</v>
      </c>
      <c r="AN26" s="19">
        <v>13</v>
      </c>
      <c r="AO26" s="19">
        <v>17</v>
      </c>
      <c r="AP26" s="2">
        <v>21</v>
      </c>
      <c r="AQ26" s="2">
        <v>23</v>
      </c>
      <c r="AR26" s="2">
        <v>26</v>
      </c>
      <c r="AS26" s="2">
        <v>28</v>
      </c>
      <c r="AT26" s="2">
        <v>31</v>
      </c>
      <c r="AU26" s="2">
        <v>33</v>
      </c>
      <c r="AV26" s="2">
        <v>22.0506550383266</v>
      </c>
      <c r="AW26" s="2">
        <v>58</v>
      </c>
      <c r="AX26" s="2">
        <v>59</v>
      </c>
      <c r="AY26" s="2">
        <v>59</v>
      </c>
      <c r="AZ26" s="2">
        <v>59</v>
      </c>
      <c r="BA26" s="2">
        <v>59</v>
      </c>
      <c r="BB26" s="2">
        <v>60</v>
      </c>
      <c r="BC26" s="2">
        <v>60</v>
      </c>
      <c r="BD26" s="2">
        <v>63</v>
      </c>
      <c r="BE26" s="2">
        <v>64</v>
      </c>
      <c r="BF26" s="2">
        <v>60.2147376778371</v>
      </c>
      <c r="BG26" s="2">
        <v>10432.108515382601</v>
      </c>
      <c r="BH26" s="2">
        <v>12910.624988957599</v>
      </c>
      <c r="BI26" s="2">
        <v>15008.0300362014</v>
      </c>
      <c r="BJ26" s="2">
        <v>17119.361272059301</v>
      </c>
      <c r="BK26" s="2">
        <v>18848.466734183301</v>
      </c>
      <c r="BL26" s="2">
        <v>21255.078441253299</v>
      </c>
      <c r="BM26" s="2">
        <v>24148.113106362998</v>
      </c>
      <c r="BN26" s="2">
        <v>28075.018604000899</v>
      </c>
      <c r="BO26" s="2">
        <v>34553.666245619199</v>
      </c>
      <c r="BP26" s="2">
        <v>20966.5182486146</v>
      </c>
      <c r="BQ26" s="21"/>
      <c r="BR26" s="21"/>
      <c r="BS26" s="9"/>
      <c r="BT26" s="21"/>
      <c r="BU26" s="21"/>
      <c r="BV26" s="21"/>
      <c r="BW26" s="21"/>
      <c r="BX26" s="21"/>
      <c r="BY26" s="21"/>
      <c r="BZ26" s="2"/>
      <c r="CA26" s="2"/>
      <c r="CB26" s="2"/>
      <c r="CT26" s="1"/>
      <c r="CV26" s="1"/>
      <c r="CX26" s="9"/>
    </row>
    <row r="27" spans="1:102" x14ac:dyDescent="0.2">
      <c r="A27" s="7" t="s">
        <v>83</v>
      </c>
      <c r="B27" s="1">
        <v>2019</v>
      </c>
      <c r="C27" s="2">
        <v>196694.72698141701</v>
      </c>
      <c r="D27" s="2">
        <v>251363.77588759299</v>
      </c>
      <c r="E27" s="2">
        <v>302498.99725815601</v>
      </c>
      <c r="F27" s="2">
        <v>343651.689340171</v>
      </c>
      <c r="G27" s="2">
        <v>392638.43162091199</v>
      </c>
      <c r="H27" s="2">
        <v>438862.38478755899</v>
      </c>
      <c r="I27" s="2">
        <v>508683.39149125997</v>
      </c>
      <c r="J27" s="2">
        <v>590791.04710018204</v>
      </c>
      <c r="K27" s="2">
        <v>705047.00316705205</v>
      </c>
      <c r="L27" s="2">
        <v>428632.489488216</v>
      </c>
      <c r="M27" s="2">
        <v>1958.94589510477</v>
      </c>
      <c r="N27" s="2">
        <v>12194.150468027001</v>
      </c>
      <c r="O27" s="2">
        <v>65630.610425235805</v>
      </c>
      <c r="P27" s="2">
        <v>127284.849368378</v>
      </c>
      <c r="Q27" s="2">
        <v>175885.88113243299</v>
      </c>
      <c r="R27" s="2">
        <v>229291.78770899301</v>
      </c>
      <c r="S27" s="2">
        <v>308682.98987040803</v>
      </c>
      <c r="T27" s="2">
        <v>406969.07310669101</v>
      </c>
      <c r="U27" s="2">
        <v>633568.64300953096</v>
      </c>
      <c r="V27" s="2">
        <v>323637.81217778497</v>
      </c>
      <c r="W27" s="2">
        <v>251589.30129421799</v>
      </c>
      <c r="X27" s="2">
        <v>359699.99927143898</v>
      </c>
      <c r="Y27" s="2">
        <v>453882.84917534998</v>
      </c>
      <c r="Z27" s="2">
        <v>534552.20606504194</v>
      </c>
      <c r="AA27" s="2">
        <v>615571.24851076596</v>
      </c>
      <c r="AB27" s="2">
        <v>699744.197741354</v>
      </c>
      <c r="AC27" s="2">
        <v>814506.77910854598</v>
      </c>
      <c r="AD27" s="2">
        <v>967596.33568664198</v>
      </c>
      <c r="AE27" s="2">
        <v>1242862.0410255699</v>
      </c>
      <c r="AF27" s="19">
        <v>752270.30166600097</v>
      </c>
      <c r="AG27" s="16">
        <v>0.271566428096776</v>
      </c>
      <c r="AH27" s="16">
        <v>0.65723135027099</v>
      </c>
      <c r="AI27" s="17">
        <v>0.36871232108990198</v>
      </c>
      <c r="AJ27" s="9">
        <v>3.5844733307653001</v>
      </c>
      <c r="AK27" s="18">
        <v>323.423247468326</v>
      </c>
      <c r="AL27" s="22">
        <v>4.9400432952914999</v>
      </c>
      <c r="AM27" s="17">
        <v>7</v>
      </c>
      <c r="AN27" s="19">
        <v>13</v>
      </c>
      <c r="AO27" s="19">
        <v>16</v>
      </c>
      <c r="AP27" s="2">
        <v>19</v>
      </c>
      <c r="AQ27" s="2">
        <v>22</v>
      </c>
      <c r="AR27" s="2">
        <v>24</v>
      </c>
      <c r="AS27" s="2">
        <v>27</v>
      </c>
      <c r="AT27" s="2">
        <v>30</v>
      </c>
      <c r="AU27" s="2">
        <v>33</v>
      </c>
      <c r="AV27" s="2">
        <v>21.15896601427</v>
      </c>
      <c r="AW27" s="2">
        <v>58</v>
      </c>
      <c r="AX27" s="2">
        <v>59</v>
      </c>
      <c r="AY27" s="2">
        <v>59</v>
      </c>
      <c r="AZ27" s="2">
        <v>60</v>
      </c>
      <c r="BA27" s="2">
        <v>61</v>
      </c>
      <c r="BB27" s="2">
        <v>61</v>
      </c>
      <c r="BC27" s="2">
        <v>63</v>
      </c>
      <c r="BD27" s="2">
        <v>65</v>
      </c>
      <c r="BE27" s="2">
        <v>66</v>
      </c>
      <c r="BF27" s="2">
        <v>61.382756197443399</v>
      </c>
      <c r="BG27" s="2">
        <v>10484.3969763233</v>
      </c>
      <c r="BH27" s="2">
        <v>12609.8646467294</v>
      </c>
      <c r="BI27" s="2">
        <v>14504.315409446799</v>
      </c>
      <c r="BJ27" s="2">
        <v>16697.777483993799</v>
      </c>
      <c r="BK27" s="2">
        <v>18430.815738307301</v>
      </c>
      <c r="BL27" s="2">
        <v>20937.625859529999</v>
      </c>
      <c r="BM27" s="2">
        <v>23768.555801930801</v>
      </c>
      <c r="BN27" s="2">
        <v>27460.9991003959</v>
      </c>
      <c r="BO27" s="2">
        <v>34213.357489063303</v>
      </c>
      <c r="BP27" s="2">
        <v>20599.982208640198</v>
      </c>
      <c r="BQ27" s="21"/>
      <c r="BR27" s="21"/>
      <c r="BS27" s="9"/>
      <c r="BT27" s="21"/>
      <c r="BU27" s="21"/>
      <c r="BV27" s="21"/>
      <c r="BW27" s="21"/>
      <c r="BX27" s="21"/>
      <c r="BY27" s="21"/>
      <c r="BZ27" s="2"/>
      <c r="CA27" s="2"/>
      <c r="CB27" s="2"/>
      <c r="CT27" s="1"/>
      <c r="CV27" s="1"/>
      <c r="CX27" s="9"/>
    </row>
    <row r="28" spans="1:102" x14ac:dyDescent="0.2">
      <c r="A28" s="7" t="s">
        <v>84</v>
      </c>
      <c r="B28" s="1">
        <v>2019</v>
      </c>
      <c r="C28" s="2">
        <v>203549.873558063</v>
      </c>
      <c r="D28" s="2">
        <v>255393.04393310801</v>
      </c>
      <c r="E28" s="2">
        <v>307709.261268956</v>
      </c>
      <c r="F28" s="2">
        <v>352105.43833707803</v>
      </c>
      <c r="G28" s="2">
        <v>396909.67080596299</v>
      </c>
      <c r="H28" s="2">
        <v>447650.74618152197</v>
      </c>
      <c r="I28" s="2">
        <v>516638.62944160303</v>
      </c>
      <c r="J28" s="2">
        <v>596210.76893678296</v>
      </c>
      <c r="K28" s="2">
        <v>713770.41795598296</v>
      </c>
      <c r="L28" s="2">
        <v>436259.660138137</v>
      </c>
      <c r="M28" s="2">
        <v>1958.94589510477</v>
      </c>
      <c r="N28" s="2">
        <v>12194.150468027001</v>
      </c>
      <c r="O28" s="2">
        <v>65630.610425235805</v>
      </c>
      <c r="P28" s="2">
        <v>127284.849368378</v>
      </c>
      <c r="Q28" s="2">
        <v>175885.88113243299</v>
      </c>
      <c r="R28" s="2">
        <v>229291.78770899301</v>
      </c>
      <c r="S28" s="2">
        <v>308682.98987040803</v>
      </c>
      <c r="T28" s="2">
        <v>406969.07310669101</v>
      </c>
      <c r="U28" s="2">
        <v>633568.64300953096</v>
      </c>
      <c r="V28" s="2">
        <v>323637.81217778497</v>
      </c>
      <c r="W28" s="2">
        <v>255775.42906715299</v>
      </c>
      <c r="X28" s="2">
        <v>368291.08739042201</v>
      </c>
      <c r="Y28" s="2">
        <v>463114.555708859</v>
      </c>
      <c r="Z28" s="2">
        <v>543995.85863159294</v>
      </c>
      <c r="AA28" s="2">
        <v>621760.505896613</v>
      </c>
      <c r="AB28" s="2">
        <v>709125.49346472602</v>
      </c>
      <c r="AC28" s="2">
        <v>825919.907037545</v>
      </c>
      <c r="AD28" s="2">
        <v>977911.45389083598</v>
      </c>
      <c r="AE28" s="2">
        <v>1249686.16919469</v>
      </c>
      <c r="AF28" s="19">
        <v>759897.47231592296</v>
      </c>
      <c r="AG28" s="16">
        <v>0.26959190967295399</v>
      </c>
      <c r="AH28" s="16">
        <v>0.65723135027099</v>
      </c>
      <c r="AI28" s="17">
        <v>0.36595260711806099</v>
      </c>
      <c r="AJ28" s="9">
        <v>3.5066119446759498</v>
      </c>
      <c r="AK28" s="18">
        <v>323.423247468326</v>
      </c>
      <c r="AL28" s="22">
        <v>4.8858726334756302</v>
      </c>
      <c r="AM28" s="17">
        <v>7</v>
      </c>
      <c r="AN28" s="19">
        <v>13</v>
      </c>
      <c r="AO28" s="19">
        <v>16</v>
      </c>
      <c r="AP28" s="2">
        <v>19</v>
      </c>
      <c r="AQ28" s="2">
        <v>22</v>
      </c>
      <c r="AR28" s="2">
        <v>24</v>
      </c>
      <c r="AS28" s="2">
        <v>27</v>
      </c>
      <c r="AT28" s="2">
        <v>30</v>
      </c>
      <c r="AU28" s="2">
        <v>33</v>
      </c>
      <c r="AV28" s="2">
        <v>21.15896601427</v>
      </c>
      <c r="AW28" s="2">
        <v>58</v>
      </c>
      <c r="AX28" s="2">
        <v>59</v>
      </c>
      <c r="AY28" s="2">
        <v>59</v>
      </c>
      <c r="AZ28" s="2">
        <v>60</v>
      </c>
      <c r="BA28" s="2">
        <v>61</v>
      </c>
      <c r="BB28" s="2">
        <v>61</v>
      </c>
      <c r="BC28" s="2">
        <v>63</v>
      </c>
      <c r="BD28" s="2">
        <v>65</v>
      </c>
      <c r="BE28" s="2">
        <v>66</v>
      </c>
      <c r="BF28" s="2">
        <v>61.382756197443399</v>
      </c>
      <c r="BG28" s="2">
        <v>10468.1082990866</v>
      </c>
      <c r="BH28" s="2">
        <v>12910.624988957599</v>
      </c>
      <c r="BI28" s="2">
        <v>15022.0281954251</v>
      </c>
      <c r="BJ28" s="2">
        <v>17131.216041133201</v>
      </c>
      <c r="BK28" s="2">
        <v>18860.436827427999</v>
      </c>
      <c r="BL28" s="2">
        <v>21255.078441253299</v>
      </c>
      <c r="BM28" s="2">
        <v>24148.113106362998</v>
      </c>
      <c r="BN28" s="2">
        <v>28075.018604000899</v>
      </c>
      <c r="BO28" s="2">
        <v>34553.666245619199</v>
      </c>
      <c r="BP28" s="2">
        <v>20971.908260503202</v>
      </c>
      <c r="BQ28" s="21"/>
      <c r="BR28" s="21"/>
      <c r="BS28" s="9"/>
      <c r="BT28" s="21"/>
      <c r="BU28" s="21"/>
      <c r="BV28" s="21"/>
      <c r="BW28" s="21"/>
      <c r="BX28" s="21"/>
      <c r="BY28" s="21"/>
      <c r="BZ28" s="2"/>
      <c r="CA28" s="2"/>
      <c r="CB28" s="2"/>
      <c r="CT28" s="1"/>
      <c r="CV28" s="1"/>
      <c r="CX28" s="9"/>
    </row>
    <row r="29" spans="1:102" x14ac:dyDescent="0.2">
      <c r="A29" s="60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 t="s">
        <v>0</v>
      </c>
      <c r="R29" s="2" t="s">
        <v>1</v>
      </c>
      <c r="S29" s="2" t="s">
        <v>2</v>
      </c>
      <c r="T29" s="2" t="s">
        <v>3</v>
      </c>
      <c r="U29" s="2" t="s">
        <v>4</v>
      </c>
      <c r="V29" s="2" t="s">
        <v>5</v>
      </c>
      <c r="W29" s="2" t="s">
        <v>6</v>
      </c>
      <c r="X29" s="2" t="s">
        <v>7</v>
      </c>
      <c r="Y29" s="2" t="s">
        <v>8</v>
      </c>
      <c r="Z29" s="15"/>
      <c r="AA29" s="15"/>
      <c r="AB29" s="15"/>
      <c r="AC29" s="15"/>
      <c r="AD29" s="15"/>
      <c r="AE29" s="15"/>
      <c r="AF29" s="19"/>
      <c r="AG29" s="23"/>
      <c r="AH29" s="23"/>
      <c r="AI29" s="23"/>
      <c r="AJ29" s="55"/>
      <c r="AK29" s="15"/>
      <c r="AL29" s="15"/>
    </row>
    <row r="30" spans="1:102" x14ac:dyDescent="0.2">
      <c r="A30" s="59" t="s">
        <v>22</v>
      </c>
      <c r="B30" s="2" t="s">
        <v>50</v>
      </c>
      <c r="C30" s="2" t="s">
        <v>52</v>
      </c>
      <c r="D30" s="2" t="s">
        <v>53</v>
      </c>
      <c r="E30" s="2" t="s">
        <v>54</v>
      </c>
      <c r="F30" s="2" t="s">
        <v>55</v>
      </c>
      <c r="G30" s="2" t="s">
        <v>56</v>
      </c>
      <c r="H30" s="2" t="s">
        <v>57</v>
      </c>
      <c r="I30" s="2" t="s">
        <v>58</v>
      </c>
      <c r="J30" s="2" t="s">
        <v>59</v>
      </c>
      <c r="K30" s="1" t="s">
        <v>51</v>
      </c>
      <c r="L30" s="19">
        <f>(H6-H5)</f>
        <v>-31727.649926698999</v>
      </c>
      <c r="M30" s="24">
        <f>L30/H5</f>
        <v>-6.510275218304179E-2</v>
      </c>
      <c r="O30" s="1" t="s">
        <v>65</v>
      </c>
      <c r="P30" s="1" t="s">
        <v>66</v>
      </c>
      <c r="Q30" s="24">
        <f t="shared" ref="Q30:Y30" si="0">(C10-C$9)/C$9</f>
        <v>4.6370574365697803E-2</v>
      </c>
      <c r="R30" s="24">
        <f t="shared" si="0"/>
        <v>1.5781931751280419E-2</v>
      </c>
      <c r="S30" s="24">
        <f t="shared" si="0"/>
        <v>-6.6128234627254338E-3</v>
      </c>
      <c r="T30" s="24">
        <f t="shared" si="0"/>
        <v>-9.922154760882252E-3</v>
      </c>
      <c r="U30" s="24">
        <f t="shared" si="0"/>
        <v>-3.1962371431225517E-2</v>
      </c>
      <c r="V30" s="24">
        <f t="shared" si="0"/>
        <v>-3.8966847145470301E-2</v>
      </c>
      <c r="W30" s="24">
        <f t="shared" si="0"/>
        <v>-5.2456051864755833E-2</v>
      </c>
      <c r="X30" s="24">
        <f t="shared" si="0"/>
        <v>-5.4255484076666395E-2</v>
      </c>
      <c r="Y30" s="24">
        <f t="shared" si="0"/>
        <v>-6.1899293744227493E-2</v>
      </c>
      <c r="Z30" s="15"/>
      <c r="AA30" s="15"/>
      <c r="AB30" s="15"/>
      <c r="AC30" s="15"/>
      <c r="AD30" s="15"/>
      <c r="AE30" s="15"/>
      <c r="AF30" s="17"/>
      <c r="AK30" s="23"/>
    </row>
    <row r="31" spans="1:102" x14ac:dyDescent="0.2">
      <c r="A31" s="3" t="s">
        <v>45</v>
      </c>
      <c r="B31" s="34">
        <v>19</v>
      </c>
      <c r="C31" s="34">
        <v>20.05</v>
      </c>
      <c r="D31" s="34">
        <v>20.9</v>
      </c>
      <c r="E31" s="34">
        <v>21.65</v>
      </c>
      <c r="F31" s="34">
        <v>22.25</v>
      </c>
      <c r="G31" s="34">
        <v>22.85</v>
      </c>
      <c r="H31" s="34">
        <v>23.45</v>
      </c>
      <c r="I31" s="34">
        <v>24.1</v>
      </c>
      <c r="J31" s="34">
        <v>24.9</v>
      </c>
      <c r="K31" s="35">
        <v>26</v>
      </c>
      <c r="P31" s="1" t="s">
        <v>67</v>
      </c>
      <c r="Q31" s="24">
        <f t="shared" ref="Q31:Y31" si="1">(C17-C$9)/C$9</f>
        <v>-0.32810402723454174</v>
      </c>
      <c r="R31" s="24">
        <f t="shared" si="1"/>
        <v>-0.12868483188703267</v>
      </c>
      <c r="S31" s="24">
        <f t="shared" si="1"/>
        <v>-4.6760750675104885E-2</v>
      </c>
      <c r="T31" s="24">
        <f t="shared" si="1"/>
        <v>2.1287638583451816E-2</v>
      </c>
      <c r="U31" s="24">
        <f t="shared" si="1"/>
        <v>3.4944856986339791E-2</v>
      </c>
      <c r="V31" s="24">
        <f t="shared" si="1"/>
        <v>5.0767223182280066E-2</v>
      </c>
      <c r="W31" s="24">
        <f t="shared" si="1"/>
        <v>5.9320940083384358E-2</v>
      </c>
      <c r="X31" s="24">
        <f t="shared" si="1"/>
        <v>8.5610753075831131E-2</v>
      </c>
      <c r="Y31" s="24">
        <f t="shared" si="1"/>
        <v>0.1064045549309435</v>
      </c>
      <c r="Z31" s="15"/>
      <c r="AA31" s="15"/>
      <c r="AB31" s="15"/>
      <c r="AC31" s="15"/>
      <c r="AD31" s="15"/>
      <c r="AE31" s="15"/>
      <c r="AF31" s="24"/>
      <c r="AK31" s="20"/>
    </row>
    <row r="32" spans="1:102" x14ac:dyDescent="0.2">
      <c r="A32" s="3" t="s">
        <v>46</v>
      </c>
      <c r="B32" s="34">
        <v>24.65</v>
      </c>
      <c r="C32" s="34">
        <v>25.8</v>
      </c>
      <c r="D32" s="34">
        <v>26.55</v>
      </c>
      <c r="E32" s="34">
        <v>27.1</v>
      </c>
      <c r="F32" s="34">
        <v>27.5</v>
      </c>
      <c r="G32" s="34">
        <v>27.8</v>
      </c>
      <c r="H32" s="34">
        <v>28.1</v>
      </c>
      <c r="I32" s="34">
        <v>28.5</v>
      </c>
      <c r="J32" s="34">
        <v>28.9</v>
      </c>
      <c r="K32" s="35">
        <v>29.5</v>
      </c>
      <c r="O32" s="1">
        <v>2003</v>
      </c>
      <c r="P32" s="1" t="s">
        <v>68</v>
      </c>
      <c r="Q32" s="24">
        <f t="shared" ref="Q32:Y32" si="2">(C18-C$5)/C$5</f>
        <v>-9.5950469401789459E-2</v>
      </c>
      <c r="R32" s="24">
        <f t="shared" si="2"/>
        <v>-9.386675728962704E-2</v>
      </c>
      <c r="S32" s="24">
        <f t="shared" si="2"/>
        <v>-6.7186285903880885E-2</v>
      </c>
      <c r="T32" s="24">
        <f t="shared" si="2"/>
        <v>-5.4633759141784866E-2</v>
      </c>
      <c r="U32" s="24">
        <f t="shared" si="2"/>
        <v>-5.5738296543280434E-2</v>
      </c>
      <c r="V32" s="24">
        <f t="shared" si="2"/>
        <v>-5.8420205002505624E-2</v>
      </c>
      <c r="W32" s="24">
        <f t="shared" si="2"/>
        <v>-4.4887341698195159E-2</v>
      </c>
      <c r="X32" s="24">
        <f t="shared" si="2"/>
        <v>-4.4588721230646541E-2</v>
      </c>
      <c r="Y32" s="24">
        <f t="shared" si="2"/>
        <v>-6.4552931614872133E-2</v>
      </c>
      <c r="Z32" s="15"/>
      <c r="AA32" s="15"/>
      <c r="AB32" s="15"/>
      <c r="AC32" s="15"/>
      <c r="AD32" s="15"/>
      <c r="AE32" s="15"/>
      <c r="AF32" s="24"/>
    </row>
    <row r="33" spans="1:32" x14ac:dyDescent="0.2">
      <c r="A33" s="3" t="s">
        <v>47</v>
      </c>
      <c r="B33" s="18">
        <v>19.493880000000001</v>
      </c>
      <c r="C33" s="18">
        <v>20.201930000000001</v>
      </c>
      <c r="D33" s="18">
        <v>20.769960000000001</v>
      </c>
      <c r="E33" s="18">
        <v>21.654599999999999</v>
      </c>
      <c r="F33" s="18">
        <v>22.42981</v>
      </c>
      <c r="G33" s="18">
        <v>22.839189999999999</v>
      </c>
      <c r="H33" s="18">
        <v>23.358260000000001</v>
      </c>
      <c r="I33" s="18">
        <v>23.565539999999999</v>
      </c>
      <c r="J33" s="18">
        <v>25.24502</v>
      </c>
      <c r="K33" s="18">
        <v>26.57132</v>
      </c>
      <c r="P33" s="1" t="s">
        <v>69</v>
      </c>
      <c r="Q33" s="24">
        <f t="shared" ref="Q33:Y33" si="3">(C6-C$5)/C$5</f>
        <v>-0.13599600581052917</v>
      </c>
      <c r="R33" s="24">
        <f t="shared" si="3"/>
        <v>-9.7795484266553101E-2</v>
      </c>
      <c r="S33" s="24">
        <f t="shared" si="3"/>
        <v>-9.1091227482404419E-2</v>
      </c>
      <c r="T33" s="24">
        <f t="shared" si="3"/>
        <v>-7.4664790199096318E-2</v>
      </c>
      <c r="U33" s="24">
        <f t="shared" si="3"/>
        <v>-6.7673574916698259E-2</v>
      </c>
      <c r="V33" s="24">
        <f t="shared" si="3"/>
        <v>-6.510275218304179E-2</v>
      </c>
      <c r="W33" s="24">
        <f t="shared" si="3"/>
        <v>-6.0483876555852106E-2</v>
      </c>
      <c r="X33" s="24">
        <f t="shared" si="3"/>
        <v>-5.538444376630168E-2</v>
      </c>
      <c r="Y33" s="24">
        <f t="shared" si="3"/>
        <v>-7.1142630486090735E-2</v>
      </c>
      <c r="Z33" s="15"/>
      <c r="AA33" s="15"/>
      <c r="AB33" s="15"/>
      <c r="AC33" s="15"/>
      <c r="AD33" s="15"/>
      <c r="AE33" s="15"/>
      <c r="AF33" s="19"/>
    </row>
    <row r="34" spans="1:32" x14ac:dyDescent="0.2">
      <c r="A34" s="3" t="s">
        <v>48</v>
      </c>
      <c r="B34" s="34">
        <v>25.283529999999999</v>
      </c>
      <c r="C34" s="34">
        <v>25.381180000000001</v>
      </c>
      <c r="D34" s="34">
        <v>26.346119999999999</v>
      </c>
      <c r="E34" s="34">
        <v>26.931740000000001</v>
      </c>
      <c r="F34" s="34">
        <v>27.436019999999999</v>
      </c>
      <c r="G34" s="34">
        <v>27.613589999999999</v>
      </c>
      <c r="H34" s="34">
        <v>28.32123</v>
      </c>
      <c r="I34" s="34">
        <v>28.353449999999999</v>
      </c>
      <c r="J34" s="34">
        <v>29.095379999999999</v>
      </c>
      <c r="K34" s="35">
        <v>29.78717</v>
      </c>
      <c r="P34" s="1" t="s">
        <v>70</v>
      </c>
      <c r="Q34" s="40">
        <f>Q33-Q32</f>
        <v>-4.0045536408739715E-2</v>
      </c>
      <c r="R34" s="40">
        <f t="shared" ref="R34:Y34" si="4">R33-R32</f>
        <v>-3.9287269769260613E-3</v>
      </c>
      <c r="S34" s="40">
        <f t="shared" si="4"/>
        <v>-2.3904941578523534E-2</v>
      </c>
      <c r="T34" s="40">
        <f t="shared" si="4"/>
        <v>-2.0031031057311452E-2</v>
      </c>
      <c r="U34" s="40">
        <f t="shared" si="4"/>
        <v>-1.1935278373417825E-2</v>
      </c>
      <c r="V34" s="40">
        <f t="shared" si="4"/>
        <v>-6.6825471805361664E-3</v>
      </c>
      <c r="W34" s="40">
        <f t="shared" si="4"/>
        <v>-1.5596534857656948E-2</v>
      </c>
      <c r="X34" s="40">
        <f t="shared" si="4"/>
        <v>-1.0795722535655139E-2</v>
      </c>
      <c r="Y34" s="40">
        <f t="shared" si="4"/>
        <v>-6.5896988712186022E-3</v>
      </c>
      <c r="Z34" s="15"/>
      <c r="AA34" s="15"/>
      <c r="AB34" s="15"/>
      <c r="AC34" s="15"/>
      <c r="AD34" s="15"/>
      <c r="AE34" s="15"/>
      <c r="AF34" s="19"/>
    </row>
    <row r="35" spans="1:32" ht="25.5" x14ac:dyDescent="0.2">
      <c r="A35" s="3" t="s">
        <v>60</v>
      </c>
      <c r="B35" s="34">
        <v>20.73</v>
      </c>
      <c r="C35" s="34">
        <v>22.32</v>
      </c>
      <c r="D35" s="34">
        <v>22.68</v>
      </c>
      <c r="E35" s="34">
        <v>23.35</v>
      </c>
      <c r="F35" s="34">
        <v>23.86</v>
      </c>
      <c r="G35" s="34">
        <v>24.59</v>
      </c>
      <c r="H35" s="34">
        <v>24.81</v>
      </c>
      <c r="I35" s="34">
        <v>25.24</v>
      </c>
      <c r="J35" s="34">
        <v>26.55</v>
      </c>
      <c r="K35" s="35">
        <v>27.73</v>
      </c>
      <c r="O35" s="1" t="s">
        <v>75</v>
      </c>
      <c r="P35" s="1" t="s">
        <v>108</v>
      </c>
      <c r="Q35" s="24">
        <f>(C19-C$13)/C$13</f>
        <v>0.10414552128256713</v>
      </c>
      <c r="R35" s="24">
        <f t="shared" ref="R35:Y35" si="5">(D19-D$13)/D$13</f>
        <v>4.8809547842087624E-2</v>
      </c>
      <c r="S35" s="24">
        <f t="shared" si="5"/>
        <v>1.2816378838112322E-2</v>
      </c>
      <c r="T35" s="24">
        <f t="shared" si="5"/>
        <v>-7.3523698748648256E-3</v>
      </c>
      <c r="U35" s="24">
        <f t="shared" si="5"/>
        <v>-2.7565340386831425E-2</v>
      </c>
      <c r="V35" s="24">
        <f t="shared" si="5"/>
        <v>-4.1676241982016644E-2</v>
      </c>
      <c r="W35" s="24">
        <f t="shared" si="5"/>
        <v>-6.8356849377258486E-2</v>
      </c>
      <c r="X35" s="24">
        <f t="shared" si="5"/>
        <v>-6.5016879404288769E-2</v>
      </c>
      <c r="Y35" s="24">
        <f t="shared" si="5"/>
        <v>-4.5439696841622815E-2</v>
      </c>
      <c r="Z35" s="15"/>
      <c r="AA35" s="15"/>
      <c r="AB35" s="15"/>
      <c r="AC35" s="15"/>
      <c r="AD35" s="15"/>
      <c r="AE35" s="15"/>
      <c r="AF35" s="19"/>
    </row>
    <row r="36" spans="1:32" ht="25.5" x14ac:dyDescent="0.2">
      <c r="A36" s="3" t="s">
        <v>61</v>
      </c>
      <c r="B36" s="34">
        <v>27.5</v>
      </c>
      <c r="C36" s="34">
        <v>27.6</v>
      </c>
      <c r="D36" s="34">
        <v>28.6</v>
      </c>
      <c r="E36" s="34">
        <v>28.7</v>
      </c>
      <c r="F36" s="34">
        <v>29</v>
      </c>
      <c r="G36" s="34">
        <v>29.49</v>
      </c>
      <c r="H36" s="34">
        <v>29.67</v>
      </c>
      <c r="I36" s="34">
        <v>30.06</v>
      </c>
      <c r="J36" s="34">
        <v>30.64</v>
      </c>
      <c r="K36" s="35">
        <v>30.85</v>
      </c>
      <c r="P36" s="1" t="s">
        <v>109</v>
      </c>
      <c r="Q36" s="24">
        <f t="shared" ref="Q36:Y36" si="6">(C21-C$13)/C$13</f>
        <v>-0.45275634089628303</v>
      </c>
      <c r="R36" s="24">
        <f t="shared" si="6"/>
        <v>-0.18275766002610677</v>
      </c>
      <c r="S36" s="24">
        <f t="shared" si="6"/>
        <v>-6.7966759820853442E-2</v>
      </c>
      <c r="T36" s="24">
        <f t="shared" si="6"/>
        <v>1.7062339650357309E-3</v>
      </c>
      <c r="U36" s="24">
        <f t="shared" si="6"/>
        <v>3.9532366244756728E-2</v>
      </c>
      <c r="V36" s="24">
        <f t="shared" si="6"/>
        <v>7.0130085573443371E-2</v>
      </c>
      <c r="W36" s="24">
        <f t="shared" si="6"/>
        <v>8.1616665536469651E-2</v>
      </c>
      <c r="X36" s="24">
        <f t="shared" si="6"/>
        <v>0.10679532387371607</v>
      </c>
      <c r="Y36" s="24">
        <f t="shared" si="6"/>
        <v>0.15296693875993511</v>
      </c>
      <c r="Z36" s="15"/>
      <c r="AA36" s="15"/>
      <c r="AB36" s="15"/>
      <c r="AC36" s="15"/>
      <c r="AD36" s="15"/>
      <c r="AE36" s="15"/>
      <c r="AF36" s="19"/>
    </row>
    <row r="37" spans="1:32" x14ac:dyDescent="0.2">
      <c r="A37" s="3" t="s">
        <v>137</v>
      </c>
      <c r="B37" s="18">
        <v>61.342489999999998</v>
      </c>
      <c r="C37" s="18">
        <v>61.561750000000004</v>
      </c>
      <c r="D37" s="18">
        <v>61.342140000000001</v>
      </c>
      <c r="E37" s="18">
        <v>61.071150000000003</v>
      </c>
      <c r="F37" s="18">
        <v>61.068190000000001</v>
      </c>
      <c r="G37" s="18">
        <v>61.408940000000001</v>
      </c>
      <c r="H37" s="18">
        <v>61.146659999999997</v>
      </c>
      <c r="I37" s="18">
        <v>61.948500000000003</v>
      </c>
      <c r="J37" s="18">
        <v>61.062519999999999</v>
      </c>
      <c r="K37" s="18">
        <v>61.854340000000001</v>
      </c>
      <c r="O37" s="1" t="s">
        <v>76</v>
      </c>
      <c r="P37" s="1" t="s">
        <v>133</v>
      </c>
      <c r="Q37" s="24">
        <f t="shared" ref="Q37:Y37" si="7">(C20-C$12)/C$12</f>
        <v>9.2022798005959555E-2</v>
      </c>
      <c r="R37" s="24">
        <f t="shared" si="7"/>
        <v>1.6236919007823078E-2</v>
      </c>
      <c r="S37" s="24">
        <f t="shared" si="7"/>
        <v>1.2297482478947278E-2</v>
      </c>
      <c r="T37" s="24">
        <f t="shared" si="7"/>
        <v>1.8212364299103008E-2</v>
      </c>
      <c r="U37" s="24">
        <f t="shared" si="7"/>
        <v>-2.1801708823739812E-2</v>
      </c>
      <c r="V37" s="24">
        <f t="shared" si="7"/>
        <v>-1.5299975229261799E-2</v>
      </c>
      <c r="W37" s="24">
        <f t="shared" si="7"/>
        <v>-4.4887669879347031E-2</v>
      </c>
      <c r="X37" s="24">
        <f t="shared" si="7"/>
        <v>-4.5966416116329997E-2</v>
      </c>
      <c r="Y37" s="24">
        <f t="shared" si="7"/>
        <v>-4.6461098927865159E-2</v>
      </c>
      <c r="Z37" s="15"/>
      <c r="AA37" s="15"/>
      <c r="AB37" s="15"/>
      <c r="AC37" s="15"/>
      <c r="AD37" s="15"/>
      <c r="AE37" s="15"/>
      <c r="AF37" s="19"/>
    </row>
    <row r="38" spans="1:32" x14ac:dyDescent="0.2">
      <c r="A38" s="3" t="s">
        <v>138</v>
      </c>
      <c r="B38" s="18">
        <v>62.909080000000003</v>
      </c>
      <c r="C38" s="18">
        <v>62.683869999999999</v>
      </c>
      <c r="D38" s="18">
        <v>61.867130000000003</v>
      </c>
      <c r="E38" s="18">
        <v>61.800069999999998</v>
      </c>
      <c r="F38" s="18">
        <v>61.541150000000002</v>
      </c>
      <c r="G38" s="18">
        <v>60.99389</v>
      </c>
      <c r="H38" s="18">
        <v>61.461669999999998</v>
      </c>
      <c r="I38" s="18">
        <v>60.990130000000001</v>
      </c>
      <c r="J38" s="18">
        <v>61.777200000000001</v>
      </c>
      <c r="K38" s="18">
        <v>62.007869999999997</v>
      </c>
      <c r="P38" s="1" t="s">
        <v>134</v>
      </c>
      <c r="Q38" s="24">
        <f t="shared" ref="Q38:Y38" si="8">(C22-C$12)/C$12</f>
        <v>-0.16108765203744779</v>
      </c>
      <c r="R38" s="24">
        <f t="shared" si="8"/>
        <v>-5.9476515867471706E-2</v>
      </c>
      <c r="S38" s="24">
        <f t="shared" si="8"/>
        <v>3.3823090690287736E-3</v>
      </c>
      <c r="T38" s="24">
        <f t="shared" si="8"/>
        <v>6.3534450190556174E-2</v>
      </c>
      <c r="U38" s="24">
        <f t="shared" si="8"/>
        <v>6.2375604830832661E-2</v>
      </c>
      <c r="V38" s="24">
        <f t="shared" si="8"/>
        <v>8.0990640152364193E-2</v>
      </c>
      <c r="W38" s="24">
        <f t="shared" si="8"/>
        <v>6.891387658293302E-2</v>
      </c>
      <c r="X38" s="24">
        <f t="shared" si="8"/>
        <v>0.11608896375063113</v>
      </c>
      <c r="Y38" s="24">
        <f t="shared" si="8"/>
        <v>0.14364716251059537</v>
      </c>
      <c r="Z38" s="15"/>
      <c r="AA38" s="15"/>
      <c r="AB38" s="15"/>
      <c r="AC38" s="15"/>
      <c r="AD38" s="15"/>
      <c r="AE38" s="15"/>
      <c r="AF38" s="19"/>
    </row>
    <row r="39" spans="1:32" x14ac:dyDescent="0.2">
      <c r="A39" s="3" t="s">
        <v>139</v>
      </c>
      <c r="B39" s="34">
        <v>19.678650000000001</v>
      </c>
      <c r="C39" s="34">
        <v>19.792909999999999</v>
      </c>
      <c r="D39" s="34">
        <v>20.246580000000002</v>
      </c>
      <c r="E39" s="34">
        <v>21.384979999999999</v>
      </c>
      <c r="F39" s="34">
        <v>21.510629999999999</v>
      </c>
      <c r="G39" s="34">
        <v>21.63918</v>
      </c>
      <c r="H39" s="34">
        <v>21.978870000000001</v>
      </c>
      <c r="I39" s="34">
        <v>21.898810000000001</v>
      </c>
      <c r="J39" s="34">
        <v>22.49194</v>
      </c>
      <c r="K39" s="35">
        <v>22.872299999999999</v>
      </c>
      <c r="O39" s="1" t="s">
        <v>85</v>
      </c>
      <c r="P39" s="1" t="s">
        <v>68</v>
      </c>
      <c r="Q39" s="24">
        <f t="shared" ref="Q39:Y39" si="9">(C25-C$23)/C$23</f>
        <v>-0.13304427043090866</v>
      </c>
      <c r="R39" s="24">
        <f t="shared" si="9"/>
        <v>-0.11188788946224434</v>
      </c>
      <c r="S39" s="24">
        <f t="shared" si="9"/>
        <v>-8.0171856999797605E-2</v>
      </c>
      <c r="T39" s="24">
        <f t="shared" si="9"/>
        <v>-6.1461782191289033E-2</v>
      </c>
      <c r="U39" s="24">
        <f t="shared" si="9"/>
        <v>-6.506554081131953E-2</v>
      </c>
      <c r="V39" s="24">
        <f t="shared" si="9"/>
        <v>-6.910943247137101E-2</v>
      </c>
      <c r="W39" s="24">
        <f t="shared" si="9"/>
        <v>-4.6514919817546747E-2</v>
      </c>
      <c r="X39" s="24">
        <f t="shared" si="9"/>
        <v>-4.0283525038535363E-2</v>
      </c>
      <c r="Y39" s="24">
        <f t="shared" si="9"/>
        <v>-5.2190876573560148E-2</v>
      </c>
      <c r="Z39" s="15"/>
      <c r="AA39" s="15"/>
      <c r="AB39" s="15"/>
      <c r="AC39" s="15"/>
      <c r="AD39" s="15"/>
      <c r="AE39" s="15"/>
      <c r="AF39" s="19"/>
    </row>
    <row r="40" spans="1:32" ht="12.95" customHeight="1" x14ac:dyDescent="0.2">
      <c r="A40" s="3" t="s">
        <v>140</v>
      </c>
      <c r="B40" s="34">
        <v>23.254359999999998</v>
      </c>
      <c r="C40" s="34">
        <v>23.915230000000001</v>
      </c>
      <c r="D40" s="34">
        <v>24.9923</v>
      </c>
      <c r="E40" s="34">
        <v>25.52467</v>
      </c>
      <c r="F40" s="34">
        <v>25.837499999999999</v>
      </c>
      <c r="G40" s="34">
        <v>26.645330000000001</v>
      </c>
      <c r="H40" s="34">
        <v>26.36185</v>
      </c>
      <c r="I40" s="34">
        <v>26.889500000000002</v>
      </c>
      <c r="J40" s="34">
        <v>26.17661</v>
      </c>
      <c r="K40" s="35">
        <v>26.610279999999999</v>
      </c>
      <c r="P40" s="1" t="s">
        <v>69</v>
      </c>
      <c r="Q40" s="24">
        <f t="shared" ref="Q40:Y40" si="10">(C24-C$23)/C$23</f>
        <v>-0.18092404023465192</v>
      </c>
      <c r="R40" s="24">
        <f t="shared" si="10"/>
        <v>-0.12264433384390161</v>
      </c>
      <c r="S40" s="24">
        <f t="shared" si="10"/>
        <v>-0.10101462497934383</v>
      </c>
      <c r="T40" s="24">
        <f t="shared" si="10"/>
        <v>-7.4856781239598588E-2</v>
      </c>
      <c r="U40" s="24">
        <f t="shared" si="10"/>
        <v>-8.0528313766921142E-2</v>
      </c>
      <c r="V40" s="24">
        <f t="shared" si="10"/>
        <v>-7.283493883824306E-2</v>
      </c>
      <c r="W40" s="24">
        <f t="shared" si="10"/>
        <v>-5.6032494829163663E-2</v>
      </c>
      <c r="X40" s="24">
        <f t="shared" si="10"/>
        <v>-5.6634575987979253E-2</v>
      </c>
      <c r="Y40" s="24">
        <f t="shared" si="10"/>
        <v>-7.2147438290763366E-2</v>
      </c>
      <c r="Z40" s="15"/>
      <c r="AA40" s="15"/>
      <c r="AB40" s="15"/>
      <c r="AC40" s="15"/>
      <c r="AD40" s="15"/>
      <c r="AE40" s="15"/>
      <c r="AF40" s="19"/>
    </row>
    <row r="41" spans="1:32" ht="12.95" customHeight="1" x14ac:dyDescent="0.2">
      <c r="A41" s="3" t="s">
        <v>141</v>
      </c>
      <c r="B41" s="18">
        <v>81.021140000000003</v>
      </c>
      <c r="C41" s="18">
        <v>81.354650000000007</v>
      </c>
      <c r="D41" s="18">
        <v>81.588719999999995</v>
      </c>
      <c r="E41" s="18">
        <v>82.456130000000002</v>
      </c>
      <c r="F41" s="18">
        <v>82.578819999999993</v>
      </c>
      <c r="G41" s="18">
        <v>83.048109999999994</v>
      </c>
      <c r="H41" s="18">
        <v>83.125540000000001</v>
      </c>
      <c r="I41" s="18">
        <v>83.847309999999993</v>
      </c>
      <c r="J41" s="18">
        <v>83.554469999999995</v>
      </c>
      <c r="K41" s="18">
        <v>84.726640000000003</v>
      </c>
      <c r="P41" s="1" t="s">
        <v>70</v>
      </c>
      <c r="Q41" s="45">
        <f>Q40-Q39</f>
        <v>-4.7879769803743255E-2</v>
      </c>
      <c r="R41" s="45">
        <f t="shared" ref="R41:Y41" si="11">R40-R39</f>
        <v>-1.0756444381657265E-2</v>
      </c>
      <c r="S41" s="45">
        <f t="shared" si="11"/>
        <v>-2.084276797954622E-2</v>
      </c>
      <c r="T41" s="45">
        <f t="shared" si="11"/>
        <v>-1.3394999048309555E-2</v>
      </c>
      <c r="U41" s="45">
        <f t="shared" si="11"/>
        <v>-1.5462772955601611E-2</v>
      </c>
      <c r="V41" s="45">
        <f t="shared" si="11"/>
        <v>-3.7255063668720501E-3</v>
      </c>
      <c r="W41" s="45">
        <f t="shared" si="11"/>
        <v>-9.5175750116169161E-3</v>
      </c>
      <c r="X41" s="45">
        <f t="shared" si="11"/>
        <v>-1.635105094944389E-2</v>
      </c>
      <c r="Y41" s="45">
        <f t="shared" si="11"/>
        <v>-1.9956561717203218E-2</v>
      </c>
      <c r="Z41" s="15"/>
      <c r="AA41" s="15"/>
      <c r="AB41" s="15"/>
      <c r="AC41" s="15"/>
      <c r="AD41" s="15"/>
      <c r="AE41" s="15"/>
      <c r="AF41" s="19"/>
    </row>
    <row r="42" spans="1:32" ht="12.95" customHeight="1" x14ac:dyDescent="0.2">
      <c r="A42" s="3" t="s">
        <v>142</v>
      </c>
      <c r="B42" s="18">
        <v>86.163439999999994</v>
      </c>
      <c r="C42" s="18">
        <v>86.599100000000007</v>
      </c>
      <c r="D42" s="18">
        <v>86.85942</v>
      </c>
      <c r="E42" s="18">
        <v>87.324740000000006</v>
      </c>
      <c r="F42" s="18">
        <v>87.378649999999993</v>
      </c>
      <c r="G42" s="18">
        <v>87.639229999999998</v>
      </c>
      <c r="H42" s="18">
        <v>87.823520000000002</v>
      </c>
      <c r="I42" s="18">
        <v>87.879630000000006</v>
      </c>
      <c r="J42" s="18">
        <v>87.953810000000004</v>
      </c>
      <c r="K42" s="18">
        <v>88.618160000000003</v>
      </c>
      <c r="O42" s="1" t="s">
        <v>86</v>
      </c>
      <c r="P42" s="1" t="s">
        <v>68</v>
      </c>
      <c r="Q42" s="24">
        <f t="shared" ref="Q42:Y42" si="12">(C28-C$26)/C$26</f>
        <v>-6.5384002833713276E-2</v>
      </c>
      <c r="R42" s="24">
        <f t="shared" si="12"/>
        <v>-7.6917292684398786E-2</v>
      </c>
      <c r="S42" s="24">
        <f t="shared" si="12"/>
        <v>-5.6181914621856011E-2</v>
      </c>
      <c r="T42" s="24">
        <f t="shared" si="12"/>
        <v>-5.0643280368115932E-2</v>
      </c>
      <c r="U42" s="24">
        <f t="shared" si="12"/>
        <v>-4.262604524409587E-2</v>
      </c>
      <c r="V42" s="24">
        <f t="shared" si="12"/>
        <v>-4.8777310256075568E-2</v>
      </c>
      <c r="W42" s="24">
        <f t="shared" si="12"/>
        <v>-4.0161434275627968E-2</v>
      </c>
      <c r="X42" s="24">
        <f t="shared" si="12"/>
        <v>-4.2193466006251915E-2</v>
      </c>
      <c r="Y42" s="24">
        <f t="shared" si="12"/>
        <v>-5.3054297489095806E-2</v>
      </c>
      <c r="Z42" s="15"/>
      <c r="AA42" s="15">
        <f>Q32/Q33</f>
        <v>0.7055388783657992</v>
      </c>
      <c r="AB42" s="15">
        <f t="shared" ref="AB42:AF42" si="13">R32/R33</f>
        <v>0.9598271126075939</v>
      </c>
      <c r="AC42" s="15">
        <f t="shared" si="13"/>
        <v>0.73757141890374556</v>
      </c>
      <c r="AD42" s="15">
        <f t="shared" si="13"/>
        <v>0.73172052042337499</v>
      </c>
      <c r="AE42" s="15">
        <f t="shared" si="13"/>
        <v>0.82363458132499467</v>
      </c>
      <c r="AF42" s="15">
        <f t="shared" si="13"/>
        <v>0.89735384516851713</v>
      </c>
    </row>
    <row r="43" spans="1:32" ht="12.95" customHeight="1" x14ac:dyDescent="0.2">
      <c r="A43" s="3" t="s">
        <v>104</v>
      </c>
      <c r="B43" s="2">
        <v>16590.29</v>
      </c>
      <c r="C43" s="2">
        <v>16532.18</v>
      </c>
      <c r="D43" s="2">
        <v>19044.22</v>
      </c>
      <c r="E43" s="2">
        <v>20721.12</v>
      </c>
      <c r="F43" s="2">
        <v>22523.93</v>
      </c>
      <c r="G43" s="2">
        <v>21716.85</v>
      </c>
      <c r="H43" s="2">
        <v>22624.01</v>
      </c>
      <c r="I43" s="2">
        <v>23026.31</v>
      </c>
      <c r="J43" s="2">
        <v>22011.52</v>
      </c>
      <c r="K43" s="2">
        <v>21216.04</v>
      </c>
      <c r="P43" s="1" t="s">
        <v>69</v>
      </c>
      <c r="Q43" s="24">
        <f t="shared" ref="Q43:Y43" si="14">(C27-C$26)/C$26</f>
        <v>-9.6859972538137856E-2</v>
      </c>
      <c r="R43" s="24">
        <f t="shared" si="14"/>
        <v>-9.1480522750008619E-2</v>
      </c>
      <c r="S43" s="24">
        <f t="shared" si="14"/>
        <v>-7.2163043635355792E-2</v>
      </c>
      <c r="T43" s="24">
        <f t="shared" si="14"/>
        <v>-7.3436519388218449E-2</v>
      </c>
      <c r="U43" s="24">
        <f t="shared" si="14"/>
        <v>-5.2928573630459462E-2</v>
      </c>
      <c r="V43" s="24">
        <f t="shared" si="14"/>
        <v>-6.7451888227665249E-2</v>
      </c>
      <c r="W43" s="24">
        <f t="shared" si="14"/>
        <v>-5.4941096014252296E-2</v>
      </c>
      <c r="X43" s="24">
        <f t="shared" si="14"/>
        <v>-5.0900193992366789E-2</v>
      </c>
      <c r="Y43" s="24">
        <f t="shared" si="14"/>
        <v>-6.4627486763672332E-2</v>
      </c>
      <c r="Z43" s="15"/>
      <c r="AA43" s="15"/>
      <c r="AB43" s="15"/>
      <c r="AC43" s="15"/>
      <c r="AD43" s="15"/>
      <c r="AE43" s="15"/>
      <c r="AF43" s="19"/>
    </row>
    <row r="44" spans="1:32" ht="12.95" customHeight="1" x14ac:dyDescent="0.2">
      <c r="A44" s="3" t="s">
        <v>105</v>
      </c>
      <c r="B44" s="2">
        <v>11234.2</v>
      </c>
      <c r="C44" s="2">
        <v>13379.61</v>
      </c>
      <c r="D44" s="2">
        <v>15607.24</v>
      </c>
      <c r="E44" s="2">
        <v>16430.02</v>
      </c>
      <c r="F44" s="2">
        <v>17442.53</v>
      </c>
      <c r="G44" s="2">
        <v>17594.939999999999</v>
      </c>
      <c r="H44" s="2">
        <v>17950.18</v>
      </c>
      <c r="I44" s="2">
        <v>17880.34</v>
      </c>
      <c r="J44" s="2">
        <v>17549.93</v>
      </c>
      <c r="K44" s="2">
        <v>18065.11</v>
      </c>
      <c r="P44" s="1" t="s">
        <v>70</v>
      </c>
      <c r="Q44" s="45">
        <f>Q43-Q42</f>
        <v>-3.1475969704424581E-2</v>
      </c>
      <c r="R44" s="45">
        <f t="shared" ref="R44:Y44" si="15">R43-R42</f>
        <v>-1.4563230065609833E-2</v>
      </c>
      <c r="S44" s="45">
        <f t="shared" si="15"/>
        <v>-1.5981129013499781E-2</v>
      </c>
      <c r="T44" s="45">
        <f t="shared" si="15"/>
        <v>-2.2793239020102517E-2</v>
      </c>
      <c r="U44" s="45">
        <f t="shared" si="15"/>
        <v>-1.0302528386363592E-2</v>
      </c>
      <c r="V44" s="45">
        <f t="shared" si="15"/>
        <v>-1.8674577971589681E-2</v>
      </c>
      <c r="W44" s="45">
        <f t="shared" si="15"/>
        <v>-1.4779661738624328E-2</v>
      </c>
      <c r="X44" s="45">
        <f t="shared" si="15"/>
        <v>-8.7067279861148747E-3</v>
      </c>
      <c r="Y44" s="45">
        <f t="shared" si="15"/>
        <v>-1.1573189274576526E-2</v>
      </c>
      <c r="Z44" s="15"/>
      <c r="AA44" s="15"/>
      <c r="AB44" s="15"/>
      <c r="AC44" s="15"/>
      <c r="AD44" s="15"/>
      <c r="AE44" s="15"/>
      <c r="AF44" s="19"/>
    </row>
    <row r="45" spans="1:32" ht="12.95" customHeight="1" x14ac:dyDescent="0.2">
      <c r="A45" s="3" t="s">
        <v>106</v>
      </c>
      <c r="B45" s="25">
        <v>16780.47</v>
      </c>
      <c r="C45" s="25">
        <v>16584.599999999999</v>
      </c>
      <c r="D45" s="25">
        <v>19492.87</v>
      </c>
      <c r="E45" s="25">
        <v>21742.93</v>
      </c>
      <c r="F45" s="25">
        <v>22938.06</v>
      </c>
      <c r="G45" s="25">
        <v>22401.43</v>
      </c>
      <c r="H45" s="25">
        <v>23957.21</v>
      </c>
      <c r="I45" s="25">
        <v>24486.14</v>
      </c>
      <c r="J45" s="25">
        <v>23803.99</v>
      </c>
      <c r="K45" s="4">
        <v>26137.61</v>
      </c>
      <c r="Z45" s="15"/>
      <c r="AA45" s="15"/>
      <c r="AB45" s="15"/>
      <c r="AC45" s="15"/>
      <c r="AD45" s="15"/>
      <c r="AE45" s="15"/>
      <c r="AF45" s="19"/>
    </row>
    <row r="46" spans="1:32" ht="12.95" customHeight="1" x14ac:dyDescent="0.2">
      <c r="A46" s="3" t="s">
        <v>107</v>
      </c>
      <c r="B46" s="25">
        <v>11213.531000000001</v>
      </c>
      <c r="C46" s="25">
        <v>13491.275</v>
      </c>
      <c r="D46" s="25">
        <v>16011.843999999999</v>
      </c>
      <c r="E46" s="25">
        <v>16540.186000000002</v>
      </c>
      <c r="F46" s="25">
        <v>17603.594000000001</v>
      </c>
      <c r="G46" s="25">
        <v>17816.017</v>
      </c>
      <c r="H46" s="25">
        <v>18209.599999999999</v>
      </c>
      <c r="I46" s="25">
        <v>18210.454000000002</v>
      </c>
      <c r="J46" s="25">
        <v>17803.11</v>
      </c>
      <c r="K46" s="4">
        <v>19032.179</v>
      </c>
      <c r="Z46" s="15"/>
      <c r="AA46" s="15"/>
      <c r="AB46" s="15"/>
      <c r="AC46" s="15"/>
      <c r="AD46" s="15"/>
      <c r="AE46" s="15"/>
      <c r="AF46" s="19"/>
    </row>
    <row r="47" spans="1:32" x14ac:dyDescent="0.2">
      <c r="A47" s="3" t="s">
        <v>62</v>
      </c>
      <c r="B47" s="25">
        <v>168785.2</v>
      </c>
      <c r="C47" s="25">
        <v>257354.9</v>
      </c>
      <c r="D47" s="25">
        <v>285943.2</v>
      </c>
      <c r="E47" s="25">
        <v>326194.2</v>
      </c>
      <c r="F47" s="25">
        <v>368989.9</v>
      </c>
      <c r="G47" s="4">
        <v>430658.8</v>
      </c>
      <c r="H47" s="2">
        <v>481909.7</v>
      </c>
      <c r="I47" s="2">
        <v>563342.9</v>
      </c>
      <c r="J47" s="2">
        <v>646720.9</v>
      </c>
      <c r="K47" s="2">
        <v>749661.4</v>
      </c>
      <c r="Z47" s="15"/>
      <c r="AA47" s="15"/>
      <c r="AB47" s="15"/>
      <c r="AC47" s="15"/>
      <c r="AD47" s="15"/>
      <c r="AE47" s="15"/>
      <c r="AF47" s="19"/>
    </row>
    <row r="48" spans="1:32" x14ac:dyDescent="0.2">
      <c r="A48" s="3" t="s">
        <v>63</v>
      </c>
      <c r="B48" s="25">
        <v>160878.39999999999</v>
      </c>
      <c r="C48" s="25">
        <v>249546.9</v>
      </c>
      <c r="D48" s="25">
        <v>283614.59999999998</v>
      </c>
      <c r="E48" s="25">
        <v>328225.8</v>
      </c>
      <c r="F48" s="25">
        <v>369706.1</v>
      </c>
      <c r="G48" s="25">
        <v>428271.3</v>
      </c>
      <c r="H48" s="25">
        <v>477320.1</v>
      </c>
      <c r="I48" s="25">
        <v>554847.6</v>
      </c>
      <c r="J48" s="25">
        <v>631924.19999999995</v>
      </c>
      <c r="K48" s="4">
        <v>733249.7</v>
      </c>
      <c r="Q48" s="24"/>
      <c r="R48" s="24"/>
      <c r="S48" s="24"/>
      <c r="T48" s="24"/>
      <c r="U48" s="24"/>
      <c r="V48" s="24"/>
      <c r="W48" s="24"/>
      <c r="X48" s="24"/>
      <c r="Y48" s="24"/>
      <c r="Z48" s="15"/>
      <c r="AA48" s="15"/>
      <c r="AB48" s="15"/>
      <c r="AC48" s="15"/>
      <c r="AD48" s="15"/>
      <c r="AE48" s="15"/>
      <c r="AF48" s="19"/>
    </row>
    <row r="49" spans="1:32" x14ac:dyDescent="0.2">
      <c r="A49" s="3" t="s">
        <v>143</v>
      </c>
      <c r="B49" s="25">
        <v>15532.68</v>
      </c>
      <c r="C49" s="25">
        <v>128559.21</v>
      </c>
      <c r="D49" s="25">
        <v>134716.38</v>
      </c>
      <c r="E49" s="25">
        <v>159672.04999999999</v>
      </c>
      <c r="F49" s="25">
        <v>159012.54999999999</v>
      </c>
      <c r="G49" s="4">
        <v>183312.7</v>
      </c>
      <c r="H49" s="2">
        <v>191194.12</v>
      </c>
      <c r="I49" s="2">
        <v>221173.1</v>
      </c>
      <c r="J49" s="2">
        <v>208879.69</v>
      </c>
      <c r="K49" s="2">
        <v>296234.94</v>
      </c>
      <c r="Z49" s="15"/>
      <c r="AA49" s="15"/>
      <c r="AB49" s="15"/>
      <c r="AC49" s="15"/>
      <c r="AD49" s="15"/>
      <c r="AE49" s="15"/>
      <c r="AF49" s="19"/>
    </row>
    <row r="50" spans="1:32" x14ac:dyDescent="0.2">
      <c r="A50" s="3" t="s">
        <v>144</v>
      </c>
      <c r="B50" s="25">
        <v>13190.583000000001</v>
      </c>
      <c r="C50" s="25">
        <v>102285.59699999999</v>
      </c>
      <c r="D50" s="25">
        <v>115865.63499999999</v>
      </c>
      <c r="E50" s="25">
        <v>150547.12</v>
      </c>
      <c r="F50" s="25">
        <v>146703.36799999999</v>
      </c>
      <c r="G50" s="25">
        <v>174592.81700000001</v>
      </c>
      <c r="H50" s="25">
        <v>186798.394</v>
      </c>
      <c r="I50" s="25">
        <v>212473.611</v>
      </c>
      <c r="J50" s="25">
        <v>195677.19</v>
      </c>
      <c r="K50" s="4">
        <v>261966.61799999999</v>
      </c>
      <c r="Q50" s="24"/>
      <c r="R50" s="24"/>
      <c r="S50" s="24"/>
      <c r="T50" s="24"/>
      <c r="U50" s="24"/>
      <c r="V50" s="24"/>
      <c r="W50" s="24"/>
      <c r="X50" s="24"/>
      <c r="Y50" s="24"/>
      <c r="Z50" s="15"/>
      <c r="AA50" s="15"/>
      <c r="AB50" s="15"/>
      <c r="AC50" s="15"/>
      <c r="AD50" s="15"/>
      <c r="AE50" s="15"/>
      <c r="AF50" s="19"/>
    </row>
    <row r="51" spans="1:32" ht="15" x14ac:dyDescent="0.25">
      <c r="A51" s="3" t="s">
        <v>26</v>
      </c>
      <c r="B51" s="25">
        <v>314659.5</v>
      </c>
      <c r="C51" s="25">
        <v>347478.8</v>
      </c>
      <c r="D51" s="25">
        <v>405068.7</v>
      </c>
      <c r="E51" s="25">
        <v>446840.6</v>
      </c>
      <c r="F51" s="25">
        <v>489493.9</v>
      </c>
      <c r="G51" s="25">
        <v>487062.2</v>
      </c>
      <c r="H51" s="25">
        <v>499604.2</v>
      </c>
      <c r="I51" s="25">
        <v>493809.7</v>
      </c>
      <c r="J51" s="25">
        <v>502281.8</v>
      </c>
      <c r="K51" s="4">
        <v>483271.2</v>
      </c>
      <c r="L51"/>
      <c r="M51"/>
      <c r="Q51" s="24"/>
      <c r="R51" s="24"/>
      <c r="S51" s="24"/>
      <c r="T51" s="24"/>
      <c r="U51" s="24"/>
      <c r="V51" s="24"/>
      <c r="W51" s="24"/>
      <c r="X51" s="24"/>
      <c r="Y51" s="24"/>
      <c r="Z51" s="15"/>
      <c r="AA51" s="15"/>
      <c r="AB51" s="15"/>
      <c r="AC51" s="15"/>
      <c r="AD51" s="15"/>
      <c r="AE51" s="15"/>
      <c r="AF51" s="19"/>
    </row>
    <row r="52" spans="1:32" ht="15" x14ac:dyDescent="0.25">
      <c r="A52" s="3" t="s">
        <v>27</v>
      </c>
      <c r="B52" s="25">
        <v>312199.5</v>
      </c>
      <c r="C52" s="25">
        <v>346197</v>
      </c>
      <c r="D52" s="25">
        <v>402593.9</v>
      </c>
      <c r="E52" s="25">
        <v>444292.1</v>
      </c>
      <c r="F52" s="25">
        <v>488595</v>
      </c>
      <c r="G52" s="25">
        <v>488180.2</v>
      </c>
      <c r="H52" s="25">
        <v>499163.5</v>
      </c>
      <c r="I52" s="25">
        <v>493491</v>
      </c>
      <c r="J52" s="25">
        <v>508243.9</v>
      </c>
      <c r="K52" s="4">
        <v>481523.6</v>
      </c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45"/>
      <c r="X52" s="45"/>
      <c r="Y52" s="45"/>
      <c r="Z52" s="15"/>
      <c r="AA52" s="15"/>
      <c r="AB52" s="15"/>
      <c r="AC52" s="15"/>
      <c r="AD52" s="15"/>
      <c r="AE52" s="15"/>
      <c r="AF52" s="19"/>
    </row>
    <row r="53" spans="1:32" ht="15" x14ac:dyDescent="0.25">
      <c r="A53" s="3" t="s">
        <v>21</v>
      </c>
      <c r="B53" s="2">
        <v>-5966.6</v>
      </c>
      <c r="C53" s="2">
        <v>6291.8810000000003</v>
      </c>
      <c r="D53" s="2">
        <v>29560.675999999999</v>
      </c>
      <c r="E53" s="2">
        <v>91546.997000000003</v>
      </c>
      <c r="F53" s="2">
        <v>147869.33199999999</v>
      </c>
      <c r="G53" s="2">
        <v>197513.50899999999</v>
      </c>
      <c r="H53" s="2">
        <v>257860.76300000001</v>
      </c>
      <c r="I53" s="2">
        <v>342550.859</v>
      </c>
      <c r="J53" s="2">
        <v>476547.114</v>
      </c>
      <c r="K53" s="2">
        <v>1314950.0260000001</v>
      </c>
      <c r="L53"/>
      <c r="M53"/>
      <c r="N53"/>
      <c r="Z53" s="15"/>
      <c r="AA53" s="15"/>
      <c r="AB53" s="15"/>
      <c r="AC53" s="15"/>
      <c r="AD53" s="15"/>
      <c r="AE53" s="15"/>
      <c r="AF53" s="19"/>
    </row>
    <row r="54" spans="1:32" ht="15" x14ac:dyDescent="0.25">
      <c r="A54" s="3" t="s">
        <v>28</v>
      </c>
      <c r="B54" s="2">
        <v>172318.3</v>
      </c>
      <c r="C54" s="2">
        <v>216913.8</v>
      </c>
      <c r="D54" s="2">
        <v>265677.59999999998</v>
      </c>
      <c r="E54" s="2">
        <v>275876.8</v>
      </c>
      <c r="F54" s="2">
        <v>326194.2</v>
      </c>
      <c r="G54" s="2">
        <v>311518.7</v>
      </c>
      <c r="H54" s="2">
        <v>320577.40000000002</v>
      </c>
      <c r="I54" s="2">
        <v>320521.90000000002</v>
      </c>
      <c r="J54" s="2">
        <v>299979.7</v>
      </c>
      <c r="K54" s="2">
        <v>300828.7</v>
      </c>
      <c r="L54"/>
      <c r="M54"/>
      <c r="N54"/>
      <c r="Z54" s="15"/>
      <c r="AA54" s="15"/>
      <c r="AB54" s="15"/>
      <c r="AC54" s="15"/>
      <c r="AD54" s="15"/>
      <c r="AE54" s="15"/>
      <c r="AF54" s="19"/>
    </row>
    <row r="55" spans="1:32" ht="15" x14ac:dyDescent="0.25">
      <c r="A55" s="3" t="s">
        <v>29</v>
      </c>
      <c r="B55" s="25">
        <v>162896.4</v>
      </c>
      <c r="C55" s="25">
        <v>187090.5</v>
      </c>
      <c r="D55" s="25">
        <v>219702.5</v>
      </c>
      <c r="E55" s="25">
        <v>235126.8</v>
      </c>
      <c r="F55" s="25">
        <v>228338.2</v>
      </c>
      <c r="G55" s="25">
        <v>251303</v>
      </c>
      <c r="H55" s="25">
        <v>268239.40000000002</v>
      </c>
      <c r="I55" s="25">
        <v>241791.9</v>
      </c>
      <c r="J55" s="25">
        <v>242039.7</v>
      </c>
      <c r="K55" s="4">
        <v>224583.5</v>
      </c>
      <c r="L55"/>
      <c r="M55"/>
      <c r="N55"/>
      <c r="Z55" s="15"/>
      <c r="AA55" s="15"/>
      <c r="AB55" s="15"/>
      <c r="AC55" s="15"/>
      <c r="AD55" s="15"/>
      <c r="AE55" s="15"/>
      <c r="AF55" s="19"/>
    </row>
    <row r="56" spans="1:32" ht="15" x14ac:dyDescent="0.25">
      <c r="A56" s="3" t="s">
        <v>23</v>
      </c>
      <c r="B56" s="25">
        <v>-2902.2179999999998</v>
      </c>
      <c r="C56" s="25">
        <v>3662.9549999999999</v>
      </c>
      <c r="D56" s="25">
        <v>18216.927</v>
      </c>
      <c r="E56" s="25">
        <v>73210.024000000005</v>
      </c>
      <c r="F56" s="25">
        <v>136578.777</v>
      </c>
      <c r="G56" s="25">
        <v>183679.234</v>
      </c>
      <c r="H56" s="25">
        <v>238562.891</v>
      </c>
      <c r="I56" s="25">
        <v>321776.837</v>
      </c>
      <c r="J56" s="25">
        <v>432006.484</v>
      </c>
      <c r="K56" s="4">
        <v>696138.43099999998</v>
      </c>
      <c r="L56"/>
      <c r="M56"/>
      <c r="N56"/>
      <c r="Q56" s="24"/>
      <c r="R56" s="24"/>
      <c r="S56" s="24"/>
      <c r="T56" s="24"/>
      <c r="U56" s="24"/>
      <c r="V56" s="24"/>
      <c r="W56" s="24"/>
      <c r="X56" s="24"/>
      <c r="Y56" s="24"/>
      <c r="Z56" s="15"/>
      <c r="AA56" s="15"/>
      <c r="AB56" s="15"/>
      <c r="AC56" s="15"/>
      <c r="AD56" s="15"/>
      <c r="AE56" s="15"/>
      <c r="AF56" s="19"/>
    </row>
    <row r="57" spans="1:32" ht="15" x14ac:dyDescent="0.25">
      <c r="A57" s="3" t="s">
        <v>30</v>
      </c>
      <c r="B57" s="2">
        <v>426631</v>
      </c>
      <c r="C57" s="2">
        <v>430945.2</v>
      </c>
      <c r="D57" s="2">
        <v>515535.2</v>
      </c>
      <c r="E57" s="2">
        <v>577661.30000000005</v>
      </c>
      <c r="F57" s="2">
        <v>625026.9</v>
      </c>
      <c r="G57" s="2">
        <v>612516.69999999995</v>
      </c>
      <c r="H57" s="2">
        <v>621251</v>
      </c>
      <c r="I57" s="2">
        <v>618668.80000000005</v>
      </c>
      <c r="J57" s="2">
        <v>647804.69999999995</v>
      </c>
      <c r="K57" s="2">
        <v>617888.1</v>
      </c>
      <c r="L57"/>
      <c r="M57"/>
      <c r="N57"/>
      <c r="Q57" s="24"/>
      <c r="R57" s="24"/>
      <c r="S57" s="24"/>
      <c r="T57" s="24"/>
      <c r="U57" s="24"/>
      <c r="V57" s="24"/>
      <c r="W57" s="24"/>
      <c r="X57" s="24"/>
      <c r="Y57" s="24"/>
      <c r="Z57" s="15"/>
      <c r="AA57" s="15"/>
      <c r="AB57" s="15"/>
      <c r="AC57" s="15"/>
      <c r="AD57" s="15"/>
      <c r="AE57" s="15"/>
      <c r="AF57" s="19"/>
    </row>
    <row r="58" spans="1:32" ht="15" x14ac:dyDescent="0.25">
      <c r="A58" s="3" t="s">
        <v>31</v>
      </c>
      <c r="B58" s="25">
        <v>460725.9</v>
      </c>
      <c r="C58" s="25">
        <v>513395.4</v>
      </c>
      <c r="D58" s="25">
        <v>601337.30000000005</v>
      </c>
      <c r="E58" s="25">
        <v>610560.6</v>
      </c>
      <c r="F58" s="25">
        <v>664228</v>
      </c>
      <c r="G58" s="25">
        <v>648907.30000000005</v>
      </c>
      <c r="H58" s="25">
        <v>651669.5</v>
      </c>
      <c r="I58" s="25">
        <v>651092.5</v>
      </c>
      <c r="J58" s="25">
        <v>672545.8</v>
      </c>
      <c r="K58" s="4">
        <v>657023.1</v>
      </c>
      <c r="L58"/>
      <c r="M58"/>
      <c r="N58"/>
      <c r="Q58" s="45"/>
      <c r="R58" s="45"/>
      <c r="S58" s="45"/>
      <c r="T58" s="45"/>
      <c r="U58" s="45"/>
      <c r="V58" s="45"/>
      <c r="W58" s="45"/>
      <c r="X58" s="45"/>
      <c r="Y58" s="45"/>
    </row>
    <row r="59" spans="1:32" ht="15" x14ac:dyDescent="0.25">
      <c r="A59" s="3" t="s">
        <v>24</v>
      </c>
      <c r="B59" s="25">
        <v>1311.3720000000001</v>
      </c>
      <c r="C59" s="25">
        <v>8733.4359999999997</v>
      </c>
      <c r="D59" s="25">
        <v>37855.720999999998</v>
      </c>
      <c r="E59" s="25">
        <v>110263.231</v>
      </c>
      <c r="F59" s="25">
        <v>159813.06899999999</v>
      </c>
      <c r="G59" s="25">
        <v>210506.728</v>
      </c>
      <c r="H59" s="25">
        <v>275184.99800000002</v>
      </c>
      <c r="I59" s="25">
        <v>363320.27799999999</v>
      </c>
      <c r="J59" s="25">
        <v>518654.35499999998</v>
      </c>
      <c r="K59" s="4">
        <v>1250902.3929999999</v>
      </c>
      <c r="L59"/>
      <c r="M59"/>
      <c r="N59"/>
    </row>
    <row r="60" spans="1:32" ht="15" x14ac:dyDescent="0.25">
      <c r="A60" s="3" t="s">
        <v>110</v>
      </c>
      <c r="B60" s="25">
        <v>311477.59999999998</v>
      </c>
      <c r="C60" s="25">
        <v>359972.7</v>
      </c>
      <c r="D60" s="25">
        <v>417928.3</v>
      </c>
      <c r="E60" s="25">
        <v>455259.5</v>
      </c>
      <c r="F60" s="25">
        <v>505015.1</v>
      </c>
      <c r="G60" s="25">
        <v>486217.6</v>
      </c>
      <c r="H60" s="25">
        <v>500173.7</v>
      </c>
      <c r="I60" s="25">
        <v>474137.7</v>
      </c>
      <c r="J60" s="25">
        <v>488541.4</v>
      </c>
      <c r="K60" s="25">
        <v>489228.6</v>
      </c>
      <c r="L60"/>
      <c r="M60"/>
      <c r="N60"/>
    </row>
    <row r="61" spans="1:32" ht="15" x14ac:dyDescent="0.25">
      <c r="A61" s="3" t="s">
        <v>111</v>
      </c>
      <c r="B61" s="25">
        <v>334135.5</v>
      </c>
      <c r="C61" s="25">
        <v>349211.8</v>
      </c>
      <c r="D61" s="25">
        <v>382187.7</v>
      </c>
      <c r="E61" s="25">
        <v>418551.5</v>
      </c>
      <c r="F61" s="25">
        <v>450564.8</v>
      </c>
      <c r="G61" s="25">
        <v>447540.5</v>
      </c>
      <c r="H61" s="25">
        <v>455536.6</v>
      </c>
      <c r="I61" s="25">
        <v>469115.9</v>
      </c>
      <c r="J61" s="25">
        <v>468170.8</v>
      </c>
      <c r="K61" s="4">
        <v>433333.9</v>
      </c>
      <c r="L61"/>
      <c r="M61"/>
      <c r="N61"/>
    </row>
    <row r="62" spans="1:32" ht="15" x14ac:dyDescent="0.25">
      <c r="A62" s="3" t="s">
        <v>71</v>
      </c>
      <c r="B62" s="25">
        <v>12456.29</v>
      </c>
      <c r="C62" s="25">
        <v>14029.09</v>
      </c>
      <c r="D62" s="25">
        <v>15159.14</v>
      </c>
      <c r="E62" s="25">
        <v>15964.38</v>
      </c>
      <c r="F62" s="25">
        <v>18586.84</v>
      </c>
      <c r="G62" s="25">
        <v>17193.330000000002</v>
      </c>
      <c r="H62" s="25">
        <v>18184.849999999999</v>
      </c>
      <c r="I62" s="25">
        <v>17964.84</v>
      </c>
      <c r="J62" s="25">
        <v>17809.169999999998</v>
      </c>
      <c r="K62" s="4">
        <v>17199.41</v>
      </c>
      <c r="L62"/>
      <c r="M62"/>
      <c r="N62"/>
    </row>
    <row r="63" spans="1:32" ht="15" x14ac:dyDescent="0.25">
      <c r="A63" s="3" t="s">
        <v>72</v>
      </c>
      <c r="B63" s="25">
        <v>13175.66</v>
      </c>
      <c r="C63" s="25">
        <v>15900.88</v>
      </c>
      <c r="D63" s="25">
        <v>17923.64</v>
      </c>
      <c r="E63" s="25">
        <v>20437.95</v>
      </c>
      <c r="F63" s="25">
        <v>22452.39</v>
      </c>
      <c r="G63" s="25">
        <v>22137.46</v>
      </c>
      <c r="H63" s="25">
        <v>22527.95</v>
      </c>
      <c r="I63" s="25">
        <v>23384.720000000001</v>
      </c>
      <c r="J63" s="25">
        <v>23896.25</v>
      </c>
      <c r="K63" s="25">
        <v>24560.67</v>
      </c>
      <c r="L63"/>
      <c r="M63"/>
      <c r="N63"/>
    </row>
    <row r="64" spans="1:32" ht="15" x14ac:dyDescent="0.25">
      <c r="A64" s="3" t="s">
        <v>128</v>
      </c>
      <c r="B64" s="32">
        <v>338739.9</v>
      </c>
      <c r="C64" s="32">
        <v>374273.5</v>
      </c>
      <c r="D64" s="32">
        <v>434612</v>
      </c>
      <c r="E64" s="32">
        <v>480559.1</v>
      </c>
      <c r="F64" s="33">
        <v>524156.2</v>
      </c>
      <c r="G64" s="19">
        <v>525302.80000000005</v>
      </c>
      <c r="H64" s="19">
        <v>537359.9</v>
      </c>
      <c r="I64" s="19">
        <v>534758.69999999995</v>
      </c>
      <c r="J64" s="19">
        <v>541885.9</v>
      </c>
      <c r="K64" s="19">
        <v>513226.7</v>
      </c>
      <c r="L64" s="39"/>
      <c r="M64" s="39"/>
      <c r="N64"/>
      <c r="O64" s="39"/>
      <c r="P64" s="39"/>
      <c r="Q64" s="42"/>
      <c r="R64" s="42"/>
      <c r="S64" s="42"/>
      <c r="T64" s="42"/>
      <c r="U64" s="42"/>
      <c r="V64" s="42"/>
      <c r="W64" s="42"/>
    </row>
    <row r="65" spans="1:36" ht="15" x14ac:dyDescent="0.25">
      <c r="A65" s="3" t="s">
        <v>129</v>
      </c>
      <c r="B65" s="32">
        <v>320199.2</v>
      </c>
      <c r="C65" s="32">
        <v>351630.9</v>
      </c>
      <c r="D65" s="32">
        <v>412392</v>
      </c>
      <c r="E65" s="32">
        <v>450928.1</v>
      </c>
      <c r="F65" s="33">
        <v>494270.3</v>
      </c>
      <c r="G65" s="19">
        <v>495411</v>
      </c>
      <c r="H65" s="19">
        <v>507395.1</v>
      </c>
      <c r="I65" s="19">
        <v>503498.5</v>
      </c>
      <c r="J65" s="19">
        <v>510242.9</v>
      </c>
      <c r="K65" s="19">
        <v>488214.5</v>
      </c>
      <c r="L65"/>
      <c r="M65"/>
      <c r="N65"/>
      <c r="O65" s="39"/>
      <c r="P65" s="39"/>
      <c r="Q65" s="39"/>
      <c r="R65" s="39"/>
      <c r="S65" s="39"/>
      <c r="T65" s="39"/>
      <c r="U65" s="39"/>
      <c r="V65" s="39"/>
      <c r="W65" s="39"/>
    </row>
    <row r="66" spans="1:36" ht="12.95" customHeight="1" x14ac:dyDescent="0.25">
      <c r="A66" s="3" t="s">
        <v>100</v>
      </c>
      <c r="B66" s="32">
        <v>304509.59999999998</v>
      </c>
      <c r="C66" s="32">
        <v>357539.4</v>
      </c>
      <c r="D66" s="32">
        <v>424056.7</v>
      </c>
      <c r="E66" s="32">
        <v>465529.5</v>
      </c>
      <c r="F66" s="33">
        <v>518799.7</v>
      </c>
      <c r="G66" s="19">
        <v>515275.6</v>
      </c>
      <c r="H66" s="19">
        <v>523631.2</v>
      </c>
      <c r="I66" s="19">
        <v>501234.7</v>
      </c>
      <c r="J66" s="19">
        <v>507911.4</v>
      </c>
      <c r="K66" s="19">
        <v>507363.2</v>
      </c>
      <c r="L66"/>
      <c r="M66"/>
      <c r="N66" s="39"/>
      <c r="O66"/>
      <c r="P66"/>
      <c r="Q66"/>
      <c r="R66"/>
      <c r="S66"/>
      <c r="T66"/>
      <c r="U66"/>
    </row>
    <row r="67" spans="1:36" ht="15" x14ac:dyDescent="0.25">
      <c r="A67" s="3" t="s">
        <v>101</v>
      </c>
      <c r="B67" s="32">
        <v>325396.40000000002</v>
      </c>
      <c r="C67" s="32">
        <v>335745.2</v>
      </c>
      <c r="D67" s="32">
        <v>376564.5</v>
      </c>
      <c r="E67" s="32">
        <v>426979.6</v>
      </c>
      <c r="F67" s="33">
        <v>457332</v>
      </c>
      <c r="G67" s="19">
        <v>454952.5</v>
      </c>
      <c r="H67" s="19">
        <v>471919</v>
      </c>
      <c r="I67" s="19">
        <v>485058.5</v>
      </c>
      <c r="J67" s="19">
        <v>495992.6</v>
      </c>
      <c r="K67" s="19">
        <v>460623.2</v>
      </c>
      <c r="L67"/>
      <c r="M67"/>
      <c r="N67"/>
      <c r="O67"/>
      <c r="P67"/>
      <c r="Q67"/>
      <c r="R67"/>
      <c r="S67"/>
      <c r="T67"/>
      <c r="U67"/>
    </row>
    <row r="68" spans="1:36" ht="15" x14ac:dyDescent="0.25">
      <c r="A68" s="3" t="s">
        <v>102</v>
      </c>
      <c r="B68" s="32">
        <v>-8390.4339999999993</v>
      </c>
      <c r="C68" s="32">
        <v>6243.7820000000002</v>
      </c>
      <c r="D68" s="32">
        <v>30579.392</v>
      </c>
      <c r="E68" s="32">
        <v>91492.563999999998</v>
      </c>
      <c r="F68" s="33">
        <v>147536.36900000001</v>
      </c>
      <c r="G68" s="19">
        <v>198964.86900000001</v>
      </c>
      <c r="H68" s="19">
        <v>259676.08</v>
      </c>
      <c r="I68" s="19">
        <v>341779.11300000001</v>
      </c>
      <c r="J68" s="19">
        <v>479272.36800000002</v>
      </c>
      <c r="K68" s="19">
        <v>1542291.1540000001</v>
      </c>
      <c r="L68"/>
      <c r="M68"/>
      <c r="N68"/>
      <c r="O68"/>
      <c r="P68"/>
      <c r="Q68"/>
      <c r="R68"/>
      <c r="S68"/>
      <c r="T68"/>
      <c r="U68"/>
    </row>
    <row r="69" spans="1:36" ht="15" x14ac:dyDescent="0.25">
      <c r="A69" s="3" t="s">
        <v>103</v>
      </c>
      <c r="B69" s="32">
        <v>-3675.3090000000002</v>
      </c>
      <c r="C69" s="32">
        <v>6333.1229999999996</v>
      </c>
      <c r="D69" s="32">
        <v>28882.059000000001</v>
      </c>
      <c r="E69" s="32">
        <v>91598.217999999993</v>
      </c>
      <c r="F69" s="33">
        <v>148172.726</v>
      </c>
      <c r="G69" s="19">
        <v>196238.26199999999</v>
      </c>
      <c r="H69" s="19">
        <v>256285.30900000001</v>
      </c>
      <c r="I69" s="19">
        <v>343205.64299999998</v>
      </c>
      <c r="J69" s="19">
        <v>474107.62099999998</v>
      </c>
      <c r="K69" s="19">
        <v>1073113.308</v>
      </c>
      <c r="L69"/>
      <c r="M69"/>
      <c r="N69"/>
      <c r="O69"/>
      <c r="P69"/>
      <c r="Q69"/>
      <c r="R69"/>
      <c r="S69"/>
      <c r="T69"/>
      <c r="U69"/>
    </row>
    <row r="70" spans="1:36" ht="15" x14ac:dyDescent="0.25">
      <c r="A70" s="3" t="s">
        <v>112</v>
      </c>
      <c r="B70" s="36">
        <v>1.6513302999999999</v>
      </c>
      <c r="C70" s="36">
        <v>1.2035444</v>
      </c>
      <c r="D70" s="36">
        <v>0.93939649999999997</v>
      </c>
      <c r="E70" s="36">
        <v>0.86442949999999996</v>
      </c>
      <c r="F70" s="36">
        <v>0.8649656</v>
      </c>
      <c r="G70" s="36">
        <v>0.8451864</v>
      </c>
      <c r="H70" s="36">
        <v>0.87400239999999996</v>
      </c>
      <c r="I70" s="36">
        <v>0.82688090000000003</v>
      </c>
      <c r="J70" s="36">
        <v>0.80632519999999996</v>
      </c>
      <c r="K70" s="37">
        <v>0.87869180000000002</v>
      </c>
      <c r="L70"/>
      <c r="M70"/>
      <c r="N70"/>
      <c r="O70"/>
      <c r="P70"/>
      <c r="Q70"/>
      <c r="R70"/>
      <c r="S70"/>
      <c r="T70"/>
      <c r="U70"/>
    </row>
    <row r="71" spans="1:36" ht="15" x14ac:dyDescent="0.25">
      <c r="A71" s="3" t="s">
        <v>113</v>
      </c>
      <c r="B71" s="36">
        <v>1.3661041</v>
      </c>
      <c r="C71" s="36">
        <v>1.0202583000000001</v>
      </c>
      <c r="D71" s="36">
        <v>0.88732169999999999</v>
      </c>
      <c r="E71" s="36">
        <v>0.84807770000000005</v>
      </c>
      <c r="F71" s="36">
        <v>0.84012830000000005</v>
      </c>
      <c r="G71" s="36">
        <v>0.82156180000000001</v>
      </c>
      <c r="H71" s="36">
        <v>0.81259990000000004</v>
      </c>
      <c r="I71" s="36">
        <v>0.81487509999999996</v>
      </c>
      <c r="J71" s="36">
        <v>0.77181820000000001</v>
      </c>
      <c r="K71" s="37">
        <v>0.73805050000000005</v>
      </c>
      <c r="L71"/>
      <c r="M71"/>
      <c r="N71"/>
      <c r="O71"/>
      <c r="P71"/>
      <c r="Q71"/>
      <c r="R71"/>
      <c r="S71"/>
      <c r="T71"/>
      <c r="U71"/>
    </row>
    <row r="72" spans="1:36" ht="15" x14ac:dyDescent="0.25">
      <c r="A72" s="3" t="s">
        <v>114</v>
      </c>
      <c r="B72" s="32">
        <v>295538.8</v>
      </c>
      <c r="C72" s="32">
        <v>334112.2</v>
      </c>
      <c r="D72" s="32">
        <v>391363.6</v>
      </c>
      <c r="E72" s="32">
        <v>443563.7</v>
      </c>
      <c r="F72" s="33">
        <v>474438.2</v>
      </c>
      <c r="G72" s="19">
        <v>495465.1</v>
      </c>
      <c r="H72" s="19">
        <v>504598.9</v>
      </c>
      <c r="I72" s="19">
        <v>520654.9</v>
      </c>
      <c r="J72" s="19">
        <v>595999.1</v>
      </c>
      <c r="K72" s="19">
        <v>683851</v>
      </c>
      <c r="L72"/>
      <c r="M72"/>
      <c r="N72"/>
      <c r="O72"/>
      <c r="P72"/>
      <c r="Q72"/>
      <c r="R72"/>
      <c r="S72"/>
      <c r="T72"/>
      <c r="U72"/>
    </row>
    <row r="73" spans="1:36" ht="15" x14ac:dyDescent="0.25">
      <c r="A73" s="3" t="s">
        <v>115</v>
      </c>
      <c r="B73" s="32">
        <v>266410</v>
      </c>
      <c r="C73" s="32">
        <v>331138.7</v>
      </c>
      <c r="D73" s="32">
        <v>408810.2</v>
      </c>
      <c r="E73" s="32">
        <v>525189.19999999995</v>
      </c>
      <c r="F73" s="33">
        <v>551937.1</v>
      </c>
      <c r="G73" s="19">
        <v>552886</v>
      </c>
      <c r="H73" s="19">
        <v>564715.9</v>
      </c>
      <c r="I73" s="19">
        <v>573453.5</v>
      </c>
      <c r="J73" s="19">
        <v>569688.1</v>
      </c>
      <c r="K73" s="19">
        <v>618656.5</v>
      </c>
      <c r="L73"/>
      <c r="M73"/>
      <c r="N73"/>
    </row>
    <row r="74" spans="1:36" ht="15" x14ac:dyDescent="0.25">
      <c r="A74" s="51" t="s">
        <v>116</v>
      </c>
      <c r="B74" s="32">
        <v>319248.3</v>
      </c>
      <c r="C74" s="32">
        <v>325360.8</v>
      </c>
      <c r="D74" s="32">
        <v>370559.2</v>
      </c>
      <c r="E74" s="32">
        <v>419624.7</v>
      </c>
      <c r="F74" s="33">
        <v>452218.6</v>
      </c>
      <c r="G74" s="19">
        <v>447466</v>
      </c>
      <c r="H74" s="19">
        <v>465224.2</v>
      </c>
      <c r="I74" s="19">
        <v>473878.6</v>
      </c>
      <c r="J74" s="19">
        <v>469617.6</v>
      </c>
      <c r="K74" s="19">
        <v>441088.5</v>
      </c>
      <c r="L74" s="39"/>
      <c r="M74"/>
      <c r="N74"/>
    </row>
    <row r="75" spans="1:36" x14ac:dyDescent="0.2">
      <c r="A75" s="51" t="s">
        <v>117</v>
      </c>
      <c r="B75" s="2">
        <v>258111.4</v>
      </c>
      <c r="C75" s="2">
        <v>307533.90000000002</v>
      </c>
      <c r="D75" s="2">
        <v>371493</v>
      </c>
      <c r="E75" s="2">
        <v>411751.8</v>
      </c>
      <c r="F75" s="2">
        <v>453649.4</v>
      </c>
      <c r="G75" s="2">
        <v>459345.1</v>
      </c>
      <c r="H75" s="2">
        <v>466262.1</v>
      </c>
      <c r="I75" s="2">
        <v>443062</v>
      </c>
      <c r="J75" s="2">
        <v>442858.2</v>
      </c>
      <c r="K75" s="2">
        <v>446720.9</v>
      </c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</row>
    <row r="76" spans="1:36" x14ac:dyDescent="0.2">
      <c r="A76" s="3" t="s">
        <v>124</v>
      </c>
      <c r="B76" s="2">
        <v>317328.59999999998</v>
      </c>
      <c r="C76" s="2">
        <v>375425.6</v>
      </c>
      <c r="D76" s="2">
        <v>440446.7</v>
      </c>
      <c r="E76" s="2">
        <v>478778</v>
      </c>
      <c r="F76" s="2">
        <v>535896.30000000005</v>
      </c>
      <c r="G76" s="2">
        <v>524249.8</v>
      </c>
      <c r="H76" s="2">
        <v>540689.9</v>
      </c>
      <c r="I76" s="2">
        <v>522829.4</v>
      </c>
      <c r="J76" s="2">
        <v>542084.9</v>
      </c>
      <c r="K76" s="2">
        <v>524249.59999999998</v>
      </c>
      <c r="L76" s="41"/>
      <c r="M76" s="41"/>
      <c r="N76" s="41"/>
      <c r="O76" s="41"/>
      <c r="P76" s="41"/>
      <c r="Q76" s="41"/>
      <c r="R76" s="41"/>
      <c r="S76" s="41"/>
      <c r="T76" s="41"/>
      <c r="U76" s="41"/>
    </row>
    <row r="77" spans="1:36" s="2" customFormat="1" x14ac:dyDescent="0.2">
      <c r="A77" s="3" t="s">
        <v>125</v>
      </c>
      <c r="B77" s="2">
        <v>295088.40000000002</v>
      </c>
      <c r="C77" s="2">
        <v>347763.8</v>
      </c>
      <c r="D77" s="2">
        <v>414702.2</v>
      </c>
      <c r="E77" s="2">
        <v>442956.79999999999</v>
      </c>
      <c r="F77" s="2">
        <v>500380</v>
      </c>
      <c r="G77" s="2">
        <v>499278.9</v>
      </c>
      <c r="H77" s="2">
        <v>507893.3</v>
      </c>
      <c r="I77" s="2">
        <v>493492.6</v>
      </c>
      <c r="J77" s="2">
        <v>495057.1</v>
      </c>
      <c r="K77" s="2">
        <v>501842.5</v>
      </c>
      <c r="L77" s="52"/>
      <c r="M77" s="52"/>
      <c r="N77" s="52"/>
      <c r="O77" s="52"/>
      <c r="P77" s="52"/>
      <c r="Q77" s="52"/>
      <c r="R77" s="52"/>
      <c r="S77" s="52"/>
      <c r="T77" s="52"/>
      <c r="U77" s="52"/>
      <c r="AJ77" s="9"/>
    </row>
    <row r="78" spans="1:36" s="2" customFormat="1" x14ac:dyDescent="0.2">
      <c r="A78" s="3" t="s">
        <v>126</v>
      </c>
      <c r="B78" s="32">
        <v>340811.2</v>
      </c>
      <c r="C78" s="32">
        <v>351220.4</v>
      </c>
      <c r="D78" s="32">
        <v>400994.6</v>
      </c>
      <c r="E78" s="32">
        <v>461991.9</v>
      </c>
      <c r="F78" s="33">
        <v>490186.4</v>
      </c>
      <c r="G78" s="19">
        <v>505039.5</v>
      </c>
      <c r="H78" s="19">
        <v>512274.8</v>
      </c>
      <c r="I78" s="19">
        <v>527086.1</v>
      </c>
      <c r="J78" s="19">
        <v>520470.5</v>
      </c>
      <c r="K78" s="19">
        <v>483840</v>
      </c>
      <c r="L78" s="53"/>
      <c r="M78" s="53"/>
      <c r="N78" s="53"/>
      <c r="O78" s="53"/>
      <c r="P78" s="53"/>
      <c r="Q78" s="53"/>
      <c r="R78" s="53"/>
      <c r="S78" s="53"/>
      <c r="T78" s="53"/>
      <c r="U78" s="53"/>
      <c r="AJ78" s="9"/>
    </row>
    <row r="79" spans="1:36" x14ac:dyDescent="0.2">
      <c r="A79" s="3" t="s">
        <v>127</v>
      </c>
      <c r="B79" s="32">
        <v>326184.2</v>
      </c>
      <c r="C79" s="32">
        <v>334478.09999999998</v>
      </c>
      <c r="D79" s="32">
        <v>383912.5</v>
      </c>
      <c r="E79" s="32">
        <v>438772.1</v>
      </c>
      <c r="F79" s="33">
        <v>466590.5</v>
      </c>
      <c r="G79" s="19">
        <v>469627.9</v>
      </c>
      <c r="H79" s="19">
        <v>485298.5</v>
      </c>
      <c r="I79" s="19">
        <v>493505.5</v>
      </c>
      <c r="J79" s="19">
        <v>501801.8</v>
      </c>
      <c r="K79" s="19">
        <v>456002.8</v>
      </c>
      <c r="L79" s="43"/>
      <c r="M79" s="43"/>
      <c r="N79" s="43"/>
      <c r="O79" s="43"/>
      <c r="P79" s="43"/>
      <c r="Q79" s="43"/>
      <c r="R79" s="43"/>
      <c r="S79" s="43"/>
      <c r="T79" s="43"/>
      <c r="U79" s="43"/>
    </row>
    <row r="80" spans="1:36" x14ac:dyDescent="0.2">
      <c r="A80" s="3" t="s">
        <v>118</v>
      </c>
      <c r="B80" s="48">
        <v>19.370699999999999</v>
      </c>
      <c r="C80" s="48">
        <v>20.85651</v>
      </c>
      <c r="D80" s="48">
        <v>22.363710000000001</v>
      </c>
      <c r="E80" s="48">
        <v>23.580159999999999</v>
      </c>
      <c r="F80" s="48">
        <v>22.963550000000001</v>
      </c>
      <c r="G80" s="48">
        <v>23.276009999999999</v>
      </c>
      <c r="H80" s="48">
        <v>23.884820000000001</v>
      </c>
      <c r="I80" s="48">
        <v>24.742249999999999</v>
      </c>
      <c r="J80" s="48">
        <v>26.197209999999998</v>
      </c>
      <c r="K80" s="49">
        <v>25.548950000000001</v>
      </c>
      <c r="L80" s="43"/>
      <c r="M80" s="43"/>
      <c r="N80" s="43"/>
      <c r="O80" s="43"/>
      <c r="P80" s="43"/>
      <c r="Q80" s="43"/>
      <c r="R80" s="43"/>
      <c r="S80" s="43"/>
      <c r="T80" s="43"/>
      <c r="U80" s="43"/>
    </row>
    <row r="81" spans="1:21" x14ac:dyDescent="0.2">
      <c r="A81" s="3" t="s">
        <v>119</v>
      </c>
      <c r="B81" s="48">
        <v>20.73404</v>
      </c>
      <c r="C81" s="48">
        <v>22.297360000000001</v>
      </c>
      <c r="D81" s="48">
        <v>23.877669999999998</v>
      </c>
      <c r="E81" s="48">
        <v>24.026019999999999</v>
      </c>
      <c r="F81" s="48">
        <v>24.59121</v>
      </c>
      <c r="G81" s="48">
        <v>23.881019999999999</v>
      </c>
      <c r="H81" s="48">
        <v>24.851199999999999</v>
      </c>
      <c r="I81" s="48">
        <v>25.584620000000001</v>
      </c>
      <c r="J81" s="48">
        <v>27.137039999999999</v>
      </c>
      <c r="K81" s="49">
        <v>26.787009999999999</v>
      </c>
      <c r="L81" s="43"/>
      <c r="M81" s="43"/>
      <c r="N81" s="43"/>
      <c r="O81" s="43"/>
      <c r="P81" s="43"/>
      <c r="Q81" s="43"/>
      <c r="R81" s="43"/>
      <c r="S81" s="43"/>
      <c r="T81" s="43"/>
      <c r="U81" s="43"/>
    </row>
    <row r="82" spans="1:21" ht="15" x14ac:dyDescent="0.25">
      <c r="A82" s="3" t="s">
        <v>120</v>
      </c>
      <c r="B82" s="48">
        <v>21.418050000000001</v>
      </c>
      <c r="C82" s="48">
        <v>23.371189999999999</v>
      </c>
      <c r="D82" s="48">
        <v>24.06671</v>
      </c>
      <c r="E82" s="48">
        <v>26.019359999999999</v>
      </c>
      <c r="F82" s="48">
        <v>24.200379999999999</v>
      </c>
      <c r="G82" s="48">
        <v>25.102329999999998</v>
      </c>
      <c r="H82" s="48">
        <v>26.255030000000001</v>
      </c>
      <c r="I82" s="48">
        <v>26.526949999999999</v>
      </c>
      <c r="J82" s="48">
        <v>27.89601</v>
      </c>
      <c r="K82" s="49">
        <v>26.88111</v>
      </c>
      <c r="L82" s="43"/>
      <c r="M82" s="43"/>
      <c r="N82" s="43"/>
      <c r="O82"/>
      <c r="P82"/>
      <c r="Q82"/>
      <c r="R82"/>
      <c r="S82"/>
      <c r="T82"/>
      <c r="U82"/>
    </row>
    <row r="83" spans="1:21" ht="15" x14ac:dyDescent="0.25">
      <c r="A83" s="3" t="s">
        <v>121</v>
      </c>
      <c r="B83" s="48">
        <v>22.707560000000001</v>
      </c>
      <c r="C83" s="48">
        <v>24.994980000000002</v>
      </c>
      <c r="D83" s="48">
        <v>26.717089999999999</v>
      </c>
      <c r="E83" s="48">
        <v>25.851430000000001</v>
      </c>
      <c r="F83" s="48">
        <v>26.534790000000001</v>
      </c>
      <c r="G83" s="48">
        <v>26.056509999999999</v>
      </c>
      <c r="H83" s="48">
        <v>26.406569999999999</v>
      </c>
      <c r="I83" s="48">
        <v>27.657299999999999</v>
      </c>
      <c r="J83" s="48">
        <v>29.073340000000002</v>
      </c>
      <c r="K83" s="49">
        <v>28.196179999999998</v>
      </c>
      <c r="L83" s="43"/>
      <c r="M83" s="43"/>
      <c r="N83" s="43"/>
      <c r="O83"/>
      <c r="P83"/>
      <c r="Q83"/>
      <c r="R83"/>
      <c r="S83"/>
      <c r="T83"/>
      <c r="U83"/>
    </row>
    <row r="84" spans="1:21" ht="15" x14ac:dyDescent="0.25">
      <c r="A84" s="3" t="s">
        <v>122</v>
      </c>
      <c r="B84" s="48">
        <v>15.960789999999999</v>
      </c>
      <c r="C84" s="48">
        <v>18.227910000000001</v>
      </c>
      <c r="D84" s="48">
        <v>20.668749999999999</v>
      </c>
      <c r="E84" s="48">
        <v>21.47045</v>
      </c>
      <c r="F84" s="48">
        <v>21.554500000000001</v>
      </c>
      <c r="G84" s="48">
        <v>21.679189999999998</v>
      </c>
      <c r="H84" s="48">
        <v>21.509160000000001</v>
      </c>
      <c r="I84" s="48">
        <v>22.535</v>
      </c>
      <c r="J84" s="48">
        <v>24.041419999999999</v>
      </c>
      <c r="K84" s="49">
        <v>23.534960000000002</v>
      </c>
      <c r="L84"/>
      <c r="M84"/>
      <c r="N84"/>
      <c r="O84"/>
      <c r="P84"/>
      <c r="Q84"/>
      <c r="R84"/>
      <c r="S84"/>
      <c r="T84"/>
      <c r="U84"/>
    </row>
    <row r="85" spans="1:21" ht="15" x14ac:dyDescent="0.25">
      <c r="A85" s="3" t="s">
        <v>123</v>
      </c>
      <c r="B85" s="46">
        <v>17.862179999999999</v>
      </c>
      <c r="C85" s="46">
        <v>19.71894</v>
      </c>
      <c r="D85" s="46">
        <v>20.99324</v>
      </c>
      <c r="E85" s="46">
        <v>22.144549999999999</v>
      </c>
      <c r="F85" s="47">
        <v>22.857970000000002</v>
      </c>
      <c r="G85" s="38">
        <v>21.859059999999999</v>
      </c>
      <c r="H85" s="38">
        <v>22.942129999999999</v>
      </c>
      <c r="I85" s="38">
        <v>23.078880000000002</v>
      </c>
      <c r="J85" s="38">
        <v>24.68723</v>
      </c>
      <c r="K85" s="38">
        <v>24.640409999999999</v>
      </c>
      <c r="L85"/>
      <c r="M85"/>
      <c r="N85"/>
      <c r="O85"/>
      <c r="P85"/>
      <c r="Q85"/>
      <c r="R85"/>
      <c r="S85"/>
      <c r="T85"/>
      <c r="U85"/>
    </row>
    <row r="86" spans="1:21" ht="15" x14ac:dyDescent="0.25">
      <c r="A86" s="3" t="s">
        <v>130</v>
      </c>
      <c r="B86" s="32">
        <v>321551.09999999998</v>
      </c>
      <c r="C86" s="32">
        <v>352426.3</v>
      </c>
      <c r="D86" s="32">
        <v>396343.6</v>
      </c>
      <c r="E86" s="32">
        <v>431996.9</v>
      </c>
      <c r="F86" s="33">
        <v>471709.7</v>
      </c>
      <c r="G86" s="19">
        <v>463378.2</v>
      </c>
      <c r="H86" s="19">
        <v>472658.5</v>
      </c>
      <c r="I86" s="19">
        <v>469285.4</v>
      </c>
      <c r="J86" s="19">
        <v>474849.7</v>
      </c>
      <c r="K86" s="19">
        <v>460020</v>
      </c>
      <c r="L86"/>
      <c r="M86"/>
      <c r="N86"/>
      <c r="O86"/>
      <c r="P86"/>
      <c r="Q86"/>
      <c r="R86"/>
      <c r="S86"/>
      <c r="T86"/>
      <c r="U86"/>
    </row>
    <row r="87" spans="1:21" ht="15" x14ac:dyDescent="0.25">
      <c r="A87" s="3" t="s">
        <v>131</v>
      </c>
      <c r="B87" s="32">
        <v>276332.2</v>
      </c>
      <c r="C87" s="32">
        <v>325494.2</v>
      </c>
      <c r="D87" s="32">
        <v>390275.8</v>
      </c>
      <c r="E87" s="32">
        <v>473720.8</v>
      </c>
      <c r="F87" s="33">
        <v>502266.4</v>
      </c>
      <c r="G87" s="19">
        <v>512760.8</v>
      </c>
      <c r="H87" s="19">
        <v>523192.8</v>
      </c>
      <c r="I87" s="19">
        <v>535154.80000000005</v>
      </c>
      <c r="J87" s="19">
        <v>570180.6</v>
      </c>
      <c r="K87" s="19">
        <v>642254.6</v>
      </c>
      <c r="L87"/>
      <c r="M87" s="39"/>
      <c r="N87"/>
      <c r="O87"/>
      <c r="P87"/>
      <c r="Q87"/>
      <c r="R87"/>
      <c r="S87"/>
      <c r="T87"/>
      <c r="U87"/>
    </row>
    <row r="88" spans="1:21" ht="15" x14ac:dyDescent="0.25">
      <c r="A88" s="3" t="s">
        <v>146</v>
      </c>
      <c r="B88" s="18">
        <v>22.2</v>
      </c>
      <c r="C88" s="18">
        <v>23.7</v>
      </c>
      <c r="D88" s="18">
        <v>25.1</v>
      </c>
      <c r="E88" s="18">
        <v>26</v>
      </c>
      <c r="F88" s="65">
        <v>26.2</v>
      </c>
      <c r="G88" s="17">
        <v>26.8</v>
      </c>
      <c r="H88" s="17">
        <v>27.2</v>
      </c>
      <c r="I88" s="17">
        <v>27.2</v>
      </c>
      <c r="J88" s="17">
        <v>26.9</v>
      </c>
      <c r="K88" s="17">
        <v>26.3</v>
      </c>
      <c r="L88"/>
      <c r="M88" s="39"/>
      <c r="N88"/>
      <c r="O88"/>
      <c r="P88"/>
      <c r="Q88"/>
      <c r="R88"/>
      <c r="S88"/>
      <c r="T88"/>
      <c r="U88"/>
    </row>
    <row r="89" spans="1:21" ht="15" x14ac:dyDescent="0.25">
      <c r="A89" s="3" t="s">
        <v>147</v>
      </c>
      <c r="B89" s="46">
        <v>18.399999999999999</v>
      </c>
      <c r="C89" s="46">
        <v>20.7</v>
      </c>
      <c r="D89" s="46">
        <v>21.2</v>
      </c>
      <c r="E89" s="46">
        <v>21.9</v>
      </c>
      <c r="F89" s="47">
        <v>21.6</v>
      </c>
      <c r="G89" s="38">
        <v>21.9</v>
      </c>
      <c r="H89" s="38">
        <v>22.5</v>
      </c>
      <c r="I89" s="38">
        <v>22</v>
      </c>
      <c r="J89" s="38">
        <v>22</v>
      </c>
      <c r="K89" s="38">
        <v>21.6</v>
      </c>
      <c r="L89"/>
      <c r="M89" s="39"/>
      <c r="N89"/>
      <c r="O89"/>
      <c r="P89"/>
      <c r="Q89"/>
      <c r="R89"/>
      <c r="S89"/>
      <c r="T89"/>
      <c r="U89"/>
    </row>
    <row r="90" spans="1:21" ht="15" x14ac:dyDescent="0.25">
      <c r="A90" s="44" t="s">
        <v>87</v>
      </c>
      <c r="B90" s="25"/>
      <c r="C90" s="25"/>
      <c r="D90" s="25"/>
      <c r="E90" s="25"/>
      <c r="F90" s="25"/>
      <c r="G90" s="25"/>
      <c r="H90" s="25"/>
      <c r="I90" s="25"/>
      <c r="J90" s="25"/>
      <c r="K90" s="4"/>
      <c r="L90"/>
      <c r="M90" s="39"/>
      <c r="N90"/>
      <c r="O90"/>
      <c r="P90"/>
      <c r="Q90"/>
      <c r="R90"/>
      <c r="S90"/>
      <c r="T90"/>
      <c r="U90"/>
    </row>
    <row r="91" spans="1:21" ht="15" x14ac:dyDescent="0.25">
      <c r="A91" s="3" t="s">
        <v>88</v>
      </c>
      <c r="B91" s="50">
        <f t="shared" ref="B91:K91" si="16">(B65-B64)/B64</f>
        <v>-5.4734325658122973E-2</v>
      </c>
      <c r="C91" s="50">
        <f t="shared" si="16"/>
        <v>-6.0497470432718255E-2</v>
      </c>
      <c r="D91" s="50">
        <f t="shared" si="16"/>
        <v>-5.1126061866676481E-2</v>
      </c>
      <c r="E91" s="50">
        <f t="shared" si="16"/>
        <v>-6.16594296102186E-2</v>
      </c>
      <c r="F91" s="50">
        <f t="shared" si="16"/>
        <v>-5.7017163967534909E-2</v>
      </c>
      <c r="G91" s="50">
        <f t="shared" si="16"/>
        <v>-5.6903941878855481E-2</v>
      </c>
      <c r="H91" s="50">
        <f t="shared" si="16"/>
        <v>-5.5762999807019549E-2</v>
      </c>
      <c r="I91" s="50">
        <f t="shared" si="16"/>
        <v>-5.8456645960131094E-2</v>
      </c>
      <c r="J91" s="50">
        <f t="shared" si="16"/>
        <v>-5.8394211770411444E-2</v>
      </c>
      <c r="K91" s="50">
        <f t="shared" si="16"/>
        <v>-4.8735188562870971E-2</v>
      </c>
      <c r="L91"/>
      <c r="M91" s="39"/>
      <c r="N91"/>
      <c r="O91"/>
      <c r="P91"/>
      <c r="Q91"/>
      <c r="R91"/>
      <c r="S91"/>
      <c r="T91"/>
      <c r="U91"/>
    </row>
    <row r="92" spans="1:21" ht="15" x14ac:dyDescent="0.25">
      <c r="A92" s="3" t="s">
        <v>89</v>
      </c>
      <c r="B92" s="50">
        <f t="shared" ref="B92:K92" si="17">(B52-B64)/B64</f>
        <v>-7.8350380336063216E-2</v>
      </c>
      <c r="C92" s="50">
        <f t="shared" si="17"/>
        <v>-7.5015997659465608E-2</v>
      </c>
      <c r="D92" s="50">
        <f t="shared" si="17"/>
        <v>-7.3670538319236409E-2</v>
      </c>
      <c r="E92" s="50">
        <f t="shared" si="17"/>
        <v>-7.5468345100529785E-2</v>
      </c>
      <c r="F92" s="50">
        <f t="shared" si="17"/>
        <v>-6.7844661572256534E-2</v>
      </c>
      <c r="G92" s="50">
        <f t="shared" si="17"/>
        <v>-7.0668955124549182E-2</v>
      </c>
      <c r="H92" s="50">
        <f t="shared" si="17"/>
        <v>-7.1081597268422933E-2</v>
      </c>
      <c r="I92" s="50">
        <f t="shared" si="17"/>
        <v>-7.7170693997124229E-2</v>
      </c>
      <c r="J92" s="50">
        <f t="shared" si="17"/>
        <v>-6.2083180241449348E-2</v>
      </c>
      <c r="K92" s="50">
        <f t="shared" si="17"/>
        <v>-6.177211746777795E-2</v>
      </c>
      <c r="L92"/>
      <c r="M92"/>
      <c r="N92"/>
      <c r="O92"/>
      <c r="P92"/>
      <c r="Q92"/>
      <c r="R92"/>
      <c r="S92"/>
      <c r="T92"/>
      <c r="U92"/>
    </row>
    <row r="93" spans="1:21" ht="15" x14ac:dyDescent="0.25">
      <c r="A93" s="3" t="s">
        <v>90</v>
      </c>
      <c r="B93" s="50">
        <f>B92-B91</f>
        <v>-2.3616054677940243E-2</v>
      </c>
      <c r="C93" s="50">
        <f t="shared" ref="C93:K93" si="18">C92-C91</f>
        <v>-1.4518527226747353E-2</v>
      </c>
      <c r="D93" s="50">
        <f t="shared" si="18"/>
        <v>-2.2544476452559928E-2</v>
      </c>
      <c r="E93" s="50">
        <f t="shared" si="18"/>
        <v>-1.3808915490311185E-2</v>
      </c>
      <c r="F93" s="50">
        <f t="shared" si="18"/>
        <v>-1.0827497604721625E-2</v>
      </c>
      <c r="G93" s="50">
        <f t="shared" si="18"/>
        <v>-1.3765013245693701E-2</v>
      </c>
      <c r="H93" s="50">
        <f t="shared" si="18"/>
        <v>-1.5318597461403384E-2</v>
      </c>
      <c r="I93" s="50">
        <f t="shared" si="18"/>
        <v>-1.8714048036993135E-2</v>
      </c>
      <c r="J93" s="50">
        <f t="shared" si="18"/>
        <v>-3.6889684710379039E-3</v>
      </c>
      <c r="K93" s="50">
        <f t="shared" si="18"/>
        <v>-1.3036928904906979E-2</v>
      </c>
      <c r="L93"/>
      <c r="M93"/>
      <c r="N93"/>
      <c r="O93"/>
      <c r="P93"/>
      <c r="Q93"/>
      <c r="R93"/>
      <c r="S93"/>
      <c r="T93"/>
      <c r="U93"/>
    </row>
    <row r="94" spans="1:21" ht="15" x14ac:dyDescent="0.25">
      <c r="A94" s="3" t="s">
        <v>91</v>
      </c>
      <c r="B94" s="50">
        <f t="shared" ref="B94:K94" si="19">(B77-B76)/B76</f>
        <v>-7.0085709261629603E-2</v>
      </c>
      <c r="C94" s="50">
        <f t="shared" si="19"/>
        <v>-7.3681176776437166E-2</v>
      </c>
      <c r="D94" s="50">
        <f t="shared" si="19"/>
        <v>-5.8450886338801036E-2</v>
      </c>
      <c r="E94" s="50">
        <f t="shared" si="19"/>
        <v>-7.4817974092376865E-2</v>
      </c>
      <c r="F94" s="50">
        <f t="shared" si="19"/>
        <v>-6.6274575883431261E-2</v>
      </c>
      <c r="G94" s="50">
        <f t="shared" si="19"/>
        <v>-4.7631682453669923E-2</v>
      </c>
      <c r="H94" s="50">
        <f t="shared" si="19"/>
        <v>-6.0656949574978254E-2</v>
      </c>
      <c r="I94" s="50">
        <f t="shared" si="19"/>
        <v>-5.61116111680025E-2</v>
      </c>
      <c r="J94" s="50">
        <f t="shared" si="19"/>
        <v>-8.6753569413204543E-2</v>
      </c>
      <c r="K94" s="50">
        <f t="shared" si="19"/>
        <v>-4.2741282015284279E-2</v>
      </c>
      <c r="L94" s="39"/>
      <c r="M94"/>
      <c r="N94"/>
      <c r="O94"/>
      <c r="P94"/>
      <c r="Q94"/>
      <c r="R94"/>
      <c r="S94"/>
      <c r="T94"/>
      <c r="U94"/>
    </row>
    <row r="95" spans="1:21" ht="15" x14ac:dyDescent="0.25">
      <c r="A95" s="3" t="s">
        <v>92</v>
      </c>
      <c r="B95" s="50">
        <f t="shared" ref="B95:K95" si="20">(B66-B76)/B76</f>
        <v>-4.0396610957852526E-2</v>
      </c>
      <c r="C95" s="50">
        <f t="shared" si="20"/>
        <v>-4.7642462314770102E-2</v>
      </c>
      <c r="D95" s="50">
        <f t="shared" si="20"/>
        <v>-3.7212221138221716E-2</v>
      </c>
      <c r="E95" s="50">
        <f t="shared" si="20"/>
        <v>-2.7671488664892704E-2</v>
      </c>
      <c r="F95" s="50">
        <f t="shared" si="20"/>
        <v>-3.1902814033237463E-2</v>
      </c>
      <c r="G95" s="50">
        <f t="shared" si="20"/>
        <v>-1.7118175343128431E-2</v>
      </c>
      <c r="H95" s="50">
        <f t="shared" si="20"/>
        <v>-3.1549877295655074E-2</v>
      </c>
      <c r="I95" s="50">
        <f t="shared" si="20"/>
        <v>-4.1303530367649582E-2</v>
      </c>
      <c r="J95" s="50">
        <f t="shared" si="20"/>
        <v>-6.3040863156306332E-2</v>
      </c>
      <c r="K95" s="50">
        <f t="shared" si="20"/>
        <v>-3.2210611128744716E-2</v>
      </c>
      <c r="L95"/>
      <c r="M95"/>
      <c r="N95"/>
      <c r="O95"/>
      <c r="P95"/>
      <c r="Q95"/>
      <c r="R95"/>
      <c r="S95"/>
      <c r="T95"/>
      <c r="U95"/>
    </row>
    <row r="96" spans="1:21" ht="15" x14ac:dyDescent="0.25">
      <c r="A96" s="3" t="s">
        <v>93</v>
      </c>
      <c r="B96" s="50" t="s">
        <v>145</v>
      </c>
      <c r="C96" s="50">
        <f t="shared" ref="C96:K96" si="21">C95-C94</f>
        <v>2.6038714461667063E-2</v>
      </c>
      <c r="D96" s="50">
        <f t="shared" si="21"/>
        <v>2.1238665200579321E-2</v>
      </c>
      <c r="E96" s="50">
        <f t="shared" si="21"/>
        <v>4.7146485427484161E-2</v>
      </c>
      <c r="F96" s="50">
        <f t="shared" si="21"/>
        <v>3.4371761850193798E-2</v>
      </c>
      <c r="G96" s="50">
        <f t="shared" si="21"/>
        <v>3.0513507110541491E-2</v>
      </c>
      <c r="H96" s="50">
        <f t="shared" si="21"/>
        <v>2.910707227932318E-2</v>
      </c>
      <c r="I96" s="50">
        <f t="shared" si="21"/>
        <v>1.4808080800352917E-2</v>
      </c>
      <c r="J96" s="50">
        <f t="shared" si="21"/>
        <v>2.3712706256898211E-2</v>
      </c>
      <c r="K96" s="50">
        <f t="shared" si="21"/>
        <v>1.0530670886539563E-2</v>
      </c>
      <c r="L96"/>
      <c r="M96"/>
      <c r="N96"/>
    </row>
    <row r="97" spans="1:80" ht="15" x14ac:dyDescent="0.25">
      <c r="A97" s="3" t="s">
        <v>94</v>
      </c>
      <c r="B97" s="50">
        <f t="shared" ref="B97:K97" si="22">(B79-B78)/B78</f>
        <v>-4.2918190482002939E-2</v>
      </c>
      <c r="C97" s="50">
        <f t="shared" si="22"/>
        <v>-4.7668928114654063E-2</v>
      </c>
      <c r="D97" s="50">
        <f t="shared" si="22"/>
        <v>-4.2599326773976452E-2</v>
      </c>
      <c r="E97" s="50">
        <f t="shared" si="22"/>
        <v>-5.0260188544431289E-2</v>
      </c>
      <c r="F97" s="50">
        <f t="shared" si="22"/>
        <v>-4.8136586408762103E-2</v>
      </c>
      <c r="G97" s="50">
        <f t="shared" si="22"/>
        <v>-7.0116495838444273E-2</v>
      </c>
      <c r="H97" s="50">
        <f t="shared" si="22"/>
        <v>-5.2659822423433651E-2</v>
      </c>
      <c r="I97" s="50">
        <f t="shared" si="22"/>
        <v>-6.3709894835018377E-2</v>
      </c>
      <c r="J97" s="50">
        <f t="shared" si="22"/>
        <v>-3.5868891704717194E-2</v>
      </c>
      <c r="K97" s="50">
        <f t="shared" si="22"/>
        <v>-5.7533895502645524E-2</v>
      </c>
      <c r="L97"/>
      <c r="M97"/>
      <c r="N97"/>
    </row>
    <row r="98" spans="1:80" x14ac:dyDescent="0.2">
      <c r="A98" s="3" t="s">
        <v>95</v>
      </c>
      <c r="B98" s="50">
        <f t="shared" ref="B98:K98" si="23">(B67-B78)/B78</f>
        <v>-4.5229734234086168E-2</v>
      </c>
      <c r="C98" s="50">
        <f t="shared" si="23"/>
        <v>-4.4061221956355638E-2</v>
      </c>
      <c r="D98" s="50">
        <f t="shared" si="23"/>
        <v>-6.0923763063143441E-2</v>
      </c>
      <c r="E98" s="50">
        <f t="shared" si="23"/>
        <v>-7.5785527841505537E-2</v>
      </c>
      <c r="F98" s="50">
        <f t="shared" si="23"/>
        <v>-6.7024299327765977E-2</v>
      </c>
      <c r="G98" s="50">
        <f t="shared" si="23"/>
        <v>-9.9174421010633826E-2</v>
      </c>
      <c r="H98" s="50">
        <f t="shared" si="23"/>
        <v>-7.8777640438295993E-2</v>
      </c>
      <c r="I98" s="50">
        <f t="shared" si="23"/>
        <v>-7.9735739568924283E-2</v>
      </c>
      <c r="J98" s="50">
        <f t="shared" si="23"/>
        <v>-4.7030331209934134E-2</v>
      </c>
      <c r="K98" s="50">
        <f t="shared" si="23"/>
        <v>-4.798445767195765E-2</v>
      </c>
    </row>
    <row r="99" spans="1:80" x14ac:dyDescent="0.2">
      <c r="A99" s="3" t="s">
        <v>96</v>
      </c>
      <c r="B99" s="50">
        <f>B98-B97</f>
        <v>-2.3115437520832283E-3</v>
      </c>
      <c r="C99" s="50">
        <f t="shared" ref="C99:K99" si="24">C98-C97</f>
        <v>3.6077061582984252E-3</v>
      </c>
      <c r="D99" s="50">
        <f t="shared" si="24"/>
        <v>-1.8324436289166988E-2</v>
      </c>
      <c r="E99" s="50">
        <f t="shared" si="24"/>
        <v>-2.5525339297074248E-2</v>
      </c>
      <c r="F99" s="50">
        <f t="shared" si="24"/>
        <v>-1.8887712919003874E-2</v>
      </c>
      <c r="G99" s="50">
        <f t="shared" si="24"/>
        <v>-2.9057925172189553E-2</v>
      </c>
      <c r="H99" s="50">
        <f t="shared" si="24"/>
        <v>-2.6117818014862342E-2</v>
      </c>
      <c r="I99" s="50">
        <f t="shared" si="24"/>
        <v>-1.6025844733905906E-2</v>
      </c>
      <c r="J99" s="50">
        <f t="shared" si="24"/>
        <v>-1.116143950521694E-2</v>
      </c>
      <c r="K99" s="50">
        <f t="shared" si="24"/>
        <v>9.5494378306878736E-3</v>
      </c>
    </row>
    <row r="100" spans="1:80" x14ac:dyDescent="0.2">
      <c r="A100" s="3"/>
      <c r="B100" s="50"/>
      <c r="C100" s="50"/>
      <c r="D100" s="50"/>
      <c r="E100" s="50"/>
      <c r="F100" s="50"/>
      <c r="G100" s="50"/>
      <c r="H100" s="50"/>
      <c r="I100" s="50"/>
      <c r="J100" s="50"/>
      <c r="K100" s="50"/>
    </row>
    <row r="101" spans="1:80" x14ac:dyDescent="0.2">
      <c r="A101" s="28" t="s">
        <v>19</v>
      </c>
      <c r="B101" s="2" t="s">
        <v>50</v>
      </c>
      <c r="C101" s="2" t="s">
        <v>52</v>
      </c>
      <c r="D101" s="2" t="s">
        <v>53</v>
      </c>
      <c r="E101" s="2" t="s">
        <v>54</v>
      </c>
      <c r="F101" s="2" t="s">
        <v>55</v>
      </c>
      <c r="G101" s="2" t="s">
        <v>56</v>
      </c>
      <c r="H101" s="2" t="s">
        <v>57</v>
      </c>
      <c r="I101" s="2" t="s">
        <v>58</v>
      </c>
      <c r="J101" s="2" t="s">
        <v>59</v>
      </c>
      <c r="K101" s="1" t="s">
        <v>51</v>
      </c>
    </row>
    <row r="102" spans="1:80" x14ac:dyDescent="0.2">
      <c r="A102" s="5" t="s">
        <v>20</v>
      </c>
      <c r="B102" s="26">
        <v>2.3031929647798294E-2</v>
      </c>
      <c r="C102" s="26">
        <v>3.383352322177216E-2</v>
      </c>
      <c r="D102" s="26">
        <v>6.9577759614459889E-2</v>
      </c>
      <c r="E102" s="26">
        <v>8.5318022155082107E-2</v>
      </c>
      <c r="F102" s="26">
        <v>4.8129097987441874E-2</v>
      </c>
      <c r="G102" s="26">
        <v>6.0629386899704825E-2</v>
      </c>
      <c r="H102" s="26">
        <v>9.247260979575507E-2</v>
      </c>
      <c r="I102" s="26">
        <v>9.9723054232800201E-2</v>
      </c>
      <c r="J102" s="24">
        <v>0.13034626612217887</v>
      </c>
      <c r="K102" s="24">
        <v>0.31876645523634572</v>
      </c>
    </row>
    <row r="103" spans="1:80" x14ac:dyDescent="0.2">
      <c r="A103" s="5"/>
      <c r="B103" s="26"/>
      <c r="C103" s="26"/>
      <c r="D103" s="26"/>
      <c r="E103" s="26"/>
      <c r="F103" s="26"/>
      <c r="G103" s="26"/>
      <c r="H103" s="26"/>
      <c r="I103" s="26"/>
      <c r="J103" s="24"/>
      <c r="K103" s="24"/>
    </row>
    <row r="104" spans="1:80" x14ac:dyDescent="0.2">
      <c r="A104" s="59" t="s">
        <v>33</v>
      </c>
      <c r="B104" s="1" t="s">
        <v>40</v>
      </c>
      <c r="C104" s="1" t="s">
        <v>41</v>
      </c>
      <c r="L104" s="27"/>
      <c r="M104" s="8"/>
      <c r="N104" s="29"/>
      <c r="S104" s="8"/>
      <c r="T104" s="27"/>
      <c r="U104" s="27"/>
      <c r="V104" s="27"/>
      <c r="X104" s="27"/>
      <c r="AM104" s="1"/>
      <c r="BG104" s="2"/>
      <c r="BP104" s="1"/>
      <c r="BQ104" s="9"/>
      <c r="BZ104" s="1"/>
      <c r="CA104" s="9"/>
    </row>
    <row r="105" spans="1:80" x14ac:dyDescent="0.2">
      <c r="A105" s="1" t="s">
        <v>34</v>
      </c>
      <c r="B105" s="2">
        <v>-41785</v>
      </c>
      <c r="C105" s="2"/>
      <c r="D105" s="1" t="s">
        <v>49</v>
      </c>
      <c r="L105" s="27"/>
      <c r="M105" s="8"/>
      <c r="N105" s="29"/>
      <c r="S105" s="8"/>
      <c r="T105" s="29"/>
      <c r="V105" s="27"/>
      <c r="AM105" s="1"/>
      <c r="BG105" s="2"/>
      <c r="BP105" s="1"/>
      <c r="BQ105" s="9"/>
      <c r="BZ105" s="1"/>
      <c r="CA105" s="9"/>
    </row>
    <row r="106" spans="1:80" x14ac:dyDescent="0.2">
      <c r="A106" s="1" t="s">
        <v>35</v>
      </c>
      <c r="B106" s="2">
        <v>-43239</v>
      </c>
      <c r="C106" s="2">
        <v>12322</v>
      </c>
      <c r="D106" s="2" t="s">
        <v>49</v>
      </c>
    </row>
    <row r="109" spans="1:80" x14ac:dyDescent="0.2">
      <c r="B109" s="61" t="s">
        <v>148</v>
      </c>
      <c r="C109" s="1" t="s">
        <v>149</v>
      </c>
      <c r="D109" s="1" t="s">
        <v>150</v>
      </c>
      <c r="E109" s="1" t="s">
        <v>151</v>
      </c>
      <c r="F109" s="1" t="s">
        <v>152</v>
      </c>
      <c r="G109" s="1" t="s">
        <v>153</v>
      </c>
      <c r="H109" s="1" t="s">
        <v>154</v>
      </c>
      <c r="J109" s="61" t="s">
        <v>155</v>
      </c>
      <c r="K109" s="1" t="s">
        <v>149</v>
      </c>
      <c r="L109" s="1" t="s">
        <v>150</v>
      </c>
      <c r="M109" s="1" t="s">
        <v>151</v>
      </c>
      <c r="N109" s="1" t="s">
        <v>152</v>
      </c>
      <c r="O109" s="1" t="s">
        <v>153</v>
      </c>
      <c r="P109" s="1" t="s">
        <v>154</v>
      </c>
      <c r="AM109" s="1"/>
      <c r="AN109" s="1"/>
      <c r="BG109" s="2"/>
      <c r="BH109" s="2"/>
      <c r="BP109" s="1"/>
      <c r="BR109" s="9"/>
      <c r="BZ109" s="1"/>
      <c r="CB109" s="9"/>
    </row>
    <row r="110" spans="1:80" x14ac:dyDescent="0.2">
      <c r="B110" s="1">
        <v>1</v>
      </c>
      <c r="C110" s="1">
        <v>71.08</v>
      </c>
      <c r="D110" s="1">
        <v>78.63</v>
      </c>
      <c r="E110" s="1">
        <v>85.85</v>
      </c>
      <c r="F110" s="1">
        <v>91.39</v>
      </c>
      <c r="G110" s="1">
        <v>95.78</v>
      </c>
      <c r="H110" s="1">
        <v>84.66</v>
      </c>
      <c r="J110" s="1">
        <v>1</v>
      </c>
      <c r="K110" s="9">
        <v>65.650000000000006</v>
      </c>
      <c r="L110" s="9">
        <v>71.67</v>
      </c>
      <c r="M110" s="9">
        <v>79.73</v>
      </c>
      <c r="N110" s="9">
        <v>86.83</v>
      </c>
      <c r="O110" s="9">
        <v>91.9</v>
      </c>
      <c r="P110" s="9">
        <v>79.12</v>
      </c>
    </row>
    <row r="111" spans="1:80" x14ac:dyDescent="0.2">
      <c r="B111" s="1">
        <v>2</v>
      </c>
      <c r="C111" s="1">
        <v>71.89</v>
      </c>
      <c r="D111" s="1">
        <v>80.069999999999993</v>
      </c>
      <c r="E111" s="1">
        <v>87.03</v>
      </c>
      <c r="F111" s="1">
        <v>91.83</v>
      </c>
      <c r="G111" s="1">
        <v>95.89</v>
      </c>
      <c r="H111" s="1">
        <v>85.31</v>
      </c>
      <c r="J111" s="1">
        <v>2</v>
      </c>
      <c r="K111" s="9">
        <v>65.760000000000005</v>
      </c>
      <c r="L111" s="9">
        <v>72.84</v>
      </c>
      <c r="M111" s="9">
        <v>81.2</v>
      </c>
      <c r="N111" s="9">
        <v>87.82</v>
      </c>
      <c r="O111" s="9">
        <v>92.5</v>
      </c>
      <c r="P111" s="9">
        <v>79.959999999999994</v>
      </c>
      <c r="Q111" s="2"/>
      <c r="R111" s="2"/>
      <c r="S111" s="2"/>
      <c r="T111" s="2"/>
    </row>
    <row r="112" spans="1:80" x14ac:dyDescent="0.2">
      <c r="B112" s="1">
        <v>3</v>
      </c>
      <c r="C112" s="1">
        <v>72.8</v>
      </c>
      <c r="D112" s="1">
        <v>81</v>
      </c>
      <c r="E112" s="1">
        <v>86.81</v>
      </c>
      <c r="F112" s="1">
        <v>91.81</v>
      </c>
      <c r="G112" s="1">
        <v>96.34</v>
      </c>
      <c r="H112" s="1">
        <v>85.84</v>
      </c>
      <c r="J112" s="1">
        <v>3</v>
      </c>
      <c r="K112" s="9">
        <v>67.099999999999994</v>
      </c>
      <c r="L112" s="9">
        <v>73.739999999999995</v>
      </c>
      <c r="M112" s="9">
        <v>81.540000000000006</v>
      </c>
      <c r="N112" s="9">
        <v>87.83</v>
      </c>
      <c r="O112" s="9">
        <v>92.65</v>
      </c>
      <c r="P112" s="9">
        <v>80.44</v>
      </c>
      <c r="Q112" s="2"/>
      <c r="R112" s="2"/>
      <c r="S112" s="2"/>
      <c r="T112" s="2"/>
    </row>
    <row r="113" spans="2:20" x14ac:dyDescent="0.2">
      <c r="B113" s="1">
        <v>4</v>
      </c>
      <c r="C113" s="1">
        <v>73.38</v>
      </c>
      <c r="D113" s="1">
        <v>81.19</v>
      </c>
      <c r="E113" s="1">
        <v>87.55</v>
      </c>
      <c r="F113" s="1">
        <v>92.58</v>
      </c>
      <c r="G113" s="1">
        <v>96.31</v>
      </c>
      <c r="H113" s="1">
        <v>86.4</v>
      </c>
      <c r="J113" s="1">
        <v>4</v>
      </c>
      <c r="K113" s="9">
        <v>67.989999999999995</v>
      </c>
      <c r="L113" s="9">
        <v>75.010000000000005</v>
      </c>
      <c r="M113" s="9">
        <v>82.71</v>
      </c>
      <c r="N113" s="9">
        <v>88.65</v>
      </c>
      <c r="O113" s="9">
        <v>92.85</v>
      </c>
      <c r="P113" s="9">
        <v>81.33</v>
      </c>
      <c r="Q113" s="30"/>
      <c r="R113" s="30"/>
      <c r="S113" s="30"/>
      <c r="T113" s="30"/>
    </row>
    <row r="114" spans="2:20" x14ac:dyDescent="0.2">
      <c r="B114" s="1">
        <v>5</v>
      </c>
      <c r="C114" s="1">
        <v>73.91</v>
      </c>
      <c r="D114" s="1">
        <v>81.86</v>
      </c>
      <c r="E114" s="1">
        <v>87.67</v>
      </c>
      <c r="F114" s="1">
        <v>92.47</v>
      </c>
      <c r="G114" s="1">
        <v>96.16</v>
      </c>
      <c r="H114" s="1">
        <v>86.58</v>
      </c>
      <c r="J114" s="1">
        <v>5</v>
      </c>
      <c r="K114" s="9">
        <v>68.58</v>
      </c>
      <c r="L114" s="9">
        <v>75.540000000000006</v>
      </c>
      <c r="M114" s="9">
        <v>83.03</v>
      </c>
      <c r="N114" s="9">
        <v>88.84</v>
      </c>
      <c r="O114" s="9">
        <v>93.2</v>
      </c>
      <c r="P114" s="9">
        <v>81.93</v>
      </c>
    </row>
    <row r="115" spans="2:20" x14ac:dyDescent="0.2">
      <c r="B115" s="1">
        <v>6</v>
      </c>
      <c r="C115" s="1">
        <v>74.09</v>
      </c>
      <c r="D115" s="1">
        <v>81.84</v>
      </c>
      <c r="E115" s="1">
        <v>87.8</v>
      </c>
      <c r="F115" s="1">
        <v>92.88</v>
      </c>
      <c r="G115" s="1">
        <v>96.51</v>
      </c>
      <c r="H115" s="1">
        <v>86.63</v>
      </c>
      <c r="J115" s="1">
        <v>6</v>
      </c>
      <c r="K115" s="9">
        <v>70.47</v>
      </c>
      <c r="L115" s="9">
        <v>76.89</v>
      </c>
      <c r="M115" s="9">
        <v>83.48</v>
      </c>
      <c r="N115" s="9">
        <v>89.68</v>
      </c>
      <c r="O115" s="9">
        <v>93.49</v>
      </c>
      <c r="P115" s="9">
        <v>82.66</v>
      </c>
      <c r="Q115" s="2"/>
      <c r="R115" s="2"/>
      <c r="S115" s="2"/>
      <c r="T115" s="2"/>
    </row>
    <row r="116" spans="2:20" x14ac:dyDescent="0.2">
      <c r="B116" s="1">
        <v>7</v>
      </c>
      <c r="C116" s="1">
        <v>75.16</v>
      </c>
      <c r="D116" s="1">
        <v>83.05</v>
      </c>
      <c r="E116" s="1">
        <v>88.94</v>
      </c>
      <c r="F116" s="1">
        <v>93.08</v>
      </c>
      <c r="G116" s="1">
        <v>97.11</v>
      </c>
      <c r="H116" s="1">
        <v>87.53</v>
      </c>
      <c r="J116" s="1">
        <v>7</v>
      </c>
      <c r="K116" s="9">
        <v>70.62</v>
      </c>
      <c r="L116" s="9">
        <v>77.430000000000007</v>
      </c>
      <c r="M116" s="9">
        <v>84.51</v>
      </c>
      <c r="N116" s="9">
        <v>89.66</v>
      </c>
      <c r="O116" s="9">
        <v>93.93</v>
      </c>
      <c r="P116" s="9">
        <v>83.09</v>
      </c>
      <c r="Q116" s="2"/>
      <c r="R116" s="2"/>
      <c r="S116" s="2"/>
      <c r="T116" s="2"/>
    </row>
    <row r="117" spans="2:20" x14ac:dyDescent="0.2">
      <c r="B117" s="1">
        <v>8</v>
      </c>
      <c r="C117" s="1">
        <v>75.77</v>
      </c>
      <c r="D117" s="1">
        <v>83.21</v>
      </c>
      <c r="E117" s="1">
        <v>88.96</v>
      </c>
      <c r="F117" s="1">
        <v>94.08</v>
      </c>
      <c r="G117" s="1">
        <v>97.23</v>
      </c>
      <c r="H117" s="1">
        <v>87.77</v>
      </c>
      <c r="J117" s="1">
        <v>8</v>
      </c>
      <c r="K117" s="9">
        <v>70.95</v>
      </c>
      <c r="L117" s="9">
        <v>78.099999999999994</v>
      </c>
      <c r="M117" s="9">
        <v>84.91</v>
      </c>
      <c r="N117" s="9">
        <v>89.62</v>
      </c>
      <c r="O117" s="9">
        <v>94.39</v>
      </c>
      <c r="P117" s="9">
        <v>83.76</v>
      </c>
      <c r="Q117" s="30"/>
      <c r="R117" s="30"/>
      <c r="S117" s="30"/>
      <c r="T117" s="30"/>
    </row>
    <row r="118" spans="2:20" x14ac:dyDescent="0.2">
      <c r="B118" s="1">
        <v>9</v>
      </c>
      <c r="C118" s="1">
        <v>76.14</v>
      </c>
      <c r="D118" s="1">
        <v>83.45</v>
      </c>
      <c r="E118" s="1">
        <v>89.34</v>
      </c>
      <c r="F118" s="1">
        <v>94.12</v>
      </c>
      <c r="G118" s="1">
        <v>97.87</v>
      </c>
      <c r="H118" s="1">
        <v>88.19</v>
      </c>
      <c r="J118" s="1">
        <v>9</v>
      </c>
      <c r="K118" s="9">
        <v>72.400000000000006</v>
      </c>
      <c r="L118" s="9">
        <v>79.33</v>
      </c>
      <c r="M118" s="9">
        <v>85.2</v>
      </c>
      <c r="N118" s="9">
        <v>90.98</v>
      </c>
      <c r="O118" s="9">
        <v>94.39</v>
      </c>
      <c r="P118" s="9">
        <v>84.55</v>
      </c>
    </row>
    <row r="119" spans="2:20" x14ac:dyDescent="0.2">
      <c r="B119" s="1">
        <v>10</v>
      </c>
      <c r="C119" s="1">
        <v>76.989999999999995</v>
      </c>
      <c r="D119" s="1">
        <v>84.49</v>
      </c>
      <c r="E119" s="1">
        <v>90.46</v>
      </c>
      <c r="F119" s="1">
        <v>94.4</v>
      </c>
      <c r="G119" s="1">
        <v>97.96</v>
      </c>
      <c r="H119" s="1">
        <v>88.95</v>
      </c>
      <c r="J119" s="1">
        <v>10</v>
      </c>
      <c r="K119" s="9">
        <v>73</v>
      </c>
      <c r="L119" s="9">
        <v>80.489999999999995</v>
      </c>
      <c r="M119" s="9">
        <v>86.72</v>
      </c>
      <c r="N119" s="9">
        <v>91.9</v>
      </c>
      <c r="O119" s="9">
        <v>95.5</v>
      </c>
      <c r="P119" s="9">
        <v>85.48</v>
      </c>
      <c r="Q119" s="2"/>
      <c r="R119" s="2"/>
      <c r="S119" s="2"/>
      <c r="T119" s="2"/>
    </row>
    <row r="120" spans="2:20" x14ac:dyDescent="0.2">
      <c r="J120" s="57"/>
      <c r="L120" s="2"/>
      <c r="M120" s="2"/>
      <c r="N120" s="2"/>
      <c r="O120" s="2"/>
      <c r="P120" s="2"/>
      <c r="Q120" s="2"/>
      <c r="R120" s="2"/>
      <c r="S120" s="2"/>
      <c r="T120" s="2"/>
    </row>
    <row r="121" spans="2:20" x14ac:dyDescent="0.2">
      <c r="J121" s="56"/>
      <c r="L121" s="30"/>
      <c r="M121" s="30"/>
      <c r="N121" s="30"/>
      <c r="O121" s="30"/>
      <c r="P121" s="30"/>
      <c r="Q121" s="30"/>
      <c r="R121" s="30"/>
      <c r="S121" s="30"/>
      <c r="T121" s="30"/>
    </row>
    <row r="122" spans="2:20" x14ac:dyDescent="0.2">
      <c r="B122" s="61" t="s">
        <v>148</v>
      </c>
      <c r="C122" s="1" t="s">
        <v>149</v>
      </c>
      <c r="D122" s="1" t="s">
        <v>150</v>
      </c>
      <c r="E122" s="1" t="s">
        <v>151</v>
      </c>
      <c r="F122" s="1" t="s">
        <v>152</v>
      </c>
      <c r="G122" s="1" t="s">
        <v>153</v>
      </c>
      <c r="J122" s="66" t="s">
        <v>155</v>
      </c>
      <c r="K122" s="1" t="s">
        <v>149</v>
      </c>
      <c r="L122" s="1" t="s">
        <v>150</v>
      </c>
      <c r="M122" s="1" t="s">
        <v>151</v>
      </c>
      <c r="N122" s="1" t="s">
        <v>152</v>
      </c>
      <c r="O122" s="1" t="s">
        <v>153</v>
      </c>
    </row>
    <row r="123" spans="2:20" x14ac:dyDescent="0.2">
      <c r="B123" s="1">
        <v>1</v>
      </c>
      <c r="C123" s="1">
        <v>14.769999999999996</v>
      </c>
      <c r="D123" s="1">
        <v>7.2199999999999989</v>
      </c>
      <c r="E123" s="1">
        <v>85.85</v>
      </c>
      <c r="F123" s="1">
        <v>5.5400000000000063</v>
      </c>
      <c r="G123" s="1">
        <v>9.9300000000000068</v>
      </c>
      <c r="J123" s="1">
        <v>1</v>
      </c>
      <c r="K123" s="9">
        <v>14.079999999999998</v>
      </c>
      <c r="L123" s="9">
        <v>8.0600000000000023</v>
      </c>
      <c r="M123" s="9">
        <v>79.73</v>
      </c>
      <c r="N123" s="9">
        <v>7.0999999999999943</v>
      </c>
      <c r="O123" s="9">
        <v>12.170000000000002</v>
      </c>
      <c r="P123" s="2"/>
      <c r="Q123" s="2"/>
      <c r="R123" s="2"/>
      <c r="S123" s="2"/>
      <c r="T123" s="2"/>
    </row>
    <row r="124" spans="2:20" x14ac:dyDescent="0.2">
      <c r="B124" s="1">
        <v>2</v>
      </c>
      <c r="C124" s="1">
        <v>15.14</v>
      </c>
      <c r="D124" s="1">
        <v>6.960000000000008</v>
      </c>
      <c r="E124" s="1">
        <v>87.03</v>
      </c>
      <c r="F124" s="1">
        <v>4.7999999999999972</v>
      </c>
      <c r="G124" s="1">
        <v>8.86</v>
      </c>
      <c r="J124" s="1">
        <v>2</v>
      </c>
      <c r="K124" s="9">
        <v>15.439999999999998</v>
      </c>
      <c r="L124" s="9">
        <v>8.36</v>
      </c>
      <c r="M124" s="9">
        <v>81.2</v>
      </c>
      <c r="N124" s="9">
        <v>6.6199999999999903</v>
      </c>
      <c r="O124" s="9">
        <v>11.299999999999997</v>
      </c>
      <c r="P124" s="2"/>
      <c r="Q124" s="2"/>
      <c r="R124" s="2"/>
      <c r="S124" s="2"/>
      <c r="T124" s="2"/>
    </row>
    <row r="125" spans="2:20" x14ac:dyDescent="0.2">
      <c r="B125" s="1">
        <v>3</v>
      </c>
      <c r="C125" s="1">
        <v>14.010000000000005</v>
      </c>
      <c r="D125" s="1">
        <v>5.8100000000000023</v>
      </c>
      <c r="E125" s="1">
        <v>86.81</v>
      </c>
      <c r="F125" s="1">
        <v>5</v>
      </c>
      <c r="G125" s="1">
        <v>9.5300000000000011</v>
      </c>
      <c r="J125" s="1">
        <v>3</v>
      </c>
      <c r="K125" s="9">
        <v>14.440000000000012</v>
      </c>
      <c r="L125" s="9">
        <v>7.8000000000000114</v>
      </c>
      <c r="M125" s="9">
        <v>81.540000000000006</v>
      </c>
      <c r="N125" s="9">
        <v>6.289999999999992</v>
      </c>
      <c r="O125" s="9">
        <v>11.11</v>
      </c>
      <c r="P125" s="30"/>
      <c r="Q125" s="30"/>
      <c r="R125" s="30"/>
      <c r="S125" s="30"/>
      <c r="T125" s="30"/>
    </row>
    <row r="126" spans="2:20" x14ac:dyDescent="0.2">
      <c r="B126" s="1">
        <v>4</v>
      </c>
      <c r="C126" s="1">
        <v>14.170000000000002</v>
      </c>
      <c r="D126" s="1">
        <v>6.3599999999999994</v>
      </c>
      <c r="E126" s="1">
        <v>87.55</v>
      </c>
      <c r="F126" s="1">
        <v>5.0300000000000011</v>
      </c>
      <c r="G126" s="1">
        <v>8.7600000000000051</v>
      </c>
      <c r="J126" s="1">
        <v>4</v>
      </c>
      <c r="K126" s="9">
        <v>14.719999999999999</v>
      </c>
      <c r="L126" s="9">
        <v>7.6999999999999886</v>
      </c>
      <c r="M126" s="9">
        <v>82.71</v>
      </c>
      <c r="N126" s="9">
        <v>5.9400000000000119</v>
      </c>
      <c r="O126" s="9">
        <v>10.14</v>
      </c>
    </row>
    <row r="127" spans="2:20" x14ac:dyDescent="0.2">
      <c r="B127" s="1">
        <v>5</v>
      </c>
      <c r="C127" s="1">
        <v>13.760000000000005</v>
      </c>
      <c r="D127" s="1">
        <v>5.8100000000000023</v>
      </c>
      <c r="E127" s="1">
        <v>87.67</v>
      </c>
      <c r="F127" s="1">
        <v>4.7999999999999972</v>
      </c>
      <c r="G127" s="1">
        <v>8.4899999999999949</v>
      </c>
      <c r="J127" s="1">
        <v>5</v>
      </c>
      <c r="K127" s="9">
        <v>14.450000000000003</v>
      </c>
      <c r="L127" s="9">
        <v>7.4899999999999949</v>
      </c>
      <c r="M127" s="9">
        <v>83.03</v>
      </c>
      <c r="N127" s="9">
        <v>5.8100000000000023</v>
      </c>
      <c r="O127" s="9">
        <v>10.170000000000002</v>
      </c>
      <c r="P127" s="2"/>
      <c r="Q127" s="2"/>
      <c r="R127" s="2"/>
      <c r="S127" s="2"/>
      <c r="T127" s="2"/>
    </row>
    <row r="128" spans="2:20" x14ac:dyDescent="0.2">
      <c r="B128" s="1">
        <v>6</v>
      </c>
      <c r="C128" s="1">
        <v>13.709999999999994</v>
      </c>
      <c r="D128" s="1">
        <v>5.9599999999999937</v>
      </c>
      <c r="E128" s="1">
        <v>87.8</v>
      </c>
      <c r="F128" s="1">
        <v>5.0799999999999983</v>
      </c>
      <c r="G128" s="1">
        <v>8.710000000000008</v>
      </c>
      <c r="J128" s="1">
        <v>6</v>
      </c>
      <c r="K128" s="9">
        <v>13.010000000000005</v>
      </c>
      <c r="L128" s="9">
        <v>6.5900000000000034</v>
      </c>
      <c r="M128" s="9">
        <v>83.48</v>
      </c>
      <c r="N128" s="9">
        <v>6.2000000000000028</v>
      </c>
      <c r="O128" s="9">
        <v>10.009999999999991</v>
      </c>
      <c r="P128" s="2"/>
      <c r="Q128" s="2"/>
      <c r="R128" s="2"/>
      <c r="S128" s="2"/>
      <c r="T128" s="2"/>
    </row>
    <row r="129" spans="2:15" x14ac:dyDescent="0.2">
      <c r="B129" s="1">
        <v>7</v>
      </c>
      <c r="C129" s="1">
        <v>13.780000000000001</v>
      </c>
      <c r="D129" s="1">
        <v>5.8900000000000006</v>
      </c>
      <c r="E129" s="1">
        <v>88.94</v>
      </c>
      <c r="F129" s="1">
        <v>4.1400000000000006</v>
      </c>
      <c r="G129" s="1">
        <v>8.1700000000000017</v>
      </c>
      <c r="J129" s="1">
        <v>7</v>
      </c>
      <c r="K129" s="9">
        <v>13.89</v>
      </c>
      <c r="L129" s="9">
        <v>7.0799999999999983</v>
      </c>
      <c r="M129" s="9">
        <v>84.51</v>
      </c>
      <c r="N129" s="9">
        <v>5.1499999999999915</v>
      </c>
      <c r="O129" s="9">
        <v>9.4200000000000017</v>
      </c>
    </row>
    <row r="130" spans="2:15" x14ac:dyDescent="0.2">
      <c r="B130" s="1">
        <v>8</v>
      </c>
      <c r="C130" s="1">
        <v>13.189999999999998</v>
      </c>
      <c r="D130" s="1">
        <v>5.75</v>
      </c>
      <c r="E130" s="1">
        <v>88.96</v>
      </c>
      <c r="F130" s="1">
        <v>5.1200000000000045</v>
      </c>
      <c r="G130" s="1">
        <v>8.2700000000000102</v>
      </c>
      <c r="J130" s="1">
        <v>8</v>
      </c>
      <c r="K130" s="9">
        <v>13.959999999999994</v>
      </c>
      <c r="L130" s="9">
        <v>6.8100000000000023</v>
      </c>
      <c r="M130" s="9">
        <v>84.91</v>
      </c>
      <c r="N130" s="9">
        <v>4.710000000000008</v>
      </c>
      <c r="O130" s="9">
        <v>9.480000000000004</v>
      </c>
    </row>
    <row r="131" spans="2:15" x14ac:dyDescent="0.2">
      <c r="B131" s="1">
        <v>9</v>
      </c>
      <c r="C131" s="1">
        <v>13.200000000000003</v>
      </c>
      <c r="D131" s="1">
        <v>5.8900000000000006</v>
      </c>
      <c r="E131" s="1">
        <v>89.34</v>
      </c>
      <c r="F131" s="1">
        <v>4.7800000000000011</v>
      </c>
      <c r="G131" s="1">
        <v>8.5300000000000011</v>
      </c>
      <c r="J131" s="1">
        <v>9</v>
      </c>
      <c r="K131" s="9">
        <v>12.799999999999997</v>
      </c>
      <c r="L131" s="9">
        <v>5.8700000000000045</v>
      </c>
      <c r="M131" s="9">
        <v>85.2</v>
      </c>
      <c r="N131" s="9">
        <v>5.7800000000000011</v>
      </c>
      <c r="O131" s="9">
        <v>9.1899999999999977</v>
      </c>
    </row>
    <row r="132" spans="2:15" x14ac:dyDescent="0.2">
      <c r="B132" s="1">
        <v>10</v>
      </c>
      <c r="C132" s="1">
        <v>13.469999999999999</v>
      </c>
      <c r="D132" s="1">
        <v>5.9699999999999989</v>
      </c>
      <c r="E132" s="1">
        <v>90.46</v>
      </c>
      <c r="F132" s="1">
        <v>3.9400000000000119</v>
      </c>
      <c r="G132" s="1">
        <v>7.5</v>
      </c>
      <c r="J132" s="1">
        <v>10</v>
      </c>
      <c r="K132" s="9">
        <v>13.719999999999999</v>
      </c>
      <c r="L132" s="9">
        <v>6.230000000000004</v>
      </c>
      <c r="M132" s="9">
        <v>86.72</v>
      </c>
      <c r="N132" s="9">
        <v>5.1800000000000068</v>
      </c>
      <c r="O132" s="9">
        <v>8.7800000000000011</v>
      </c>
    </row>
  </sheetData>
  <mergeCells count="9">
    <mergeCell ref="A5:A6"/>
    <mergeCell ref="AJ1:AL1"/>
    <mergeCell ref="AM1:AV1"/>
    <mergeCell ref="AW1:BF1"/>
    <mergeCell ref="BG1:BP1"/>
    <mergeCell ref="AG1:AI1"/>
    <mergeCell ref="W1:AF1"/>
    <mergeCell ref="C1:L1"/>
    <mergeCell ref="M1:V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19</vt:i4>
      </vt:variant>
    </vt:vector>
  </HeadingPairs>
  <TitlesOfParts>
    <vt:vector size="20" baseType="lpstr">
      <vt:lpstr>Stats_des_agreg</vt:lpstr>
      <vt:lpstr>F-A</vt:lpstr>
      <vt:lpstr>F-B2(a)</vt:lpstr>
      <vt:lpstr>F-B2(b)</vt:lpstr>
      <vt:lpstr>F1</vt:lpstr>
      <vt:lpstr>F2</vt:lpstr>
      <vt:lpstr>F3</vt:lpstr>
      <vt:lpstr>F4a</vt:lpstr>
      <vt:lpstr>F4b</vt:lpstr>
      <vt:lpstr>F5</vt:lpstr>
      <vt:lpstr>F6</vt:lpstr>
      <vt:lpstr>F7a</vt:lpstr>
      <vt:lpstr>F7b</vt:lpstr>
      <vt:lpstr>F8</vt:lpstr>
      <vt:lpstr>F9a</vt:lpstr>
      <vt:lpstr>F9b</vt:lpstr>
      <vt:lpstr>F10a</vt:lpstr>
      <vt:lpstr>F10b</vt:lpstr>
      <vt:lpstr>F-C(a)</vt:lpstr>
      <vt:lpstr>F-C(b)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Mathilde</dc:creator>
  <cp:lastModifiedBy>VIENNOT Mathilde</cp:lastModifiedBy>
  <dcterms:created xsi:type="dcterms:W3CDTF">2019-10-28T10:06:57Z</dcterms:created>
  <dcterms:modified xsi:type="dcterms:W3CDTF">2020-04-21T09:37:53Z</dcterms:modified>
</cp:coreProperties>
</file>