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eillon-adc\Documents\Missions\01 - Comité Coeuré\Plan de relance\Industrie\"/>
    </mc:Choice>
  </mc:AlternateContent>
  <bookViews>
    <workbookView xWindow="0" yWindow="0" windowWidth="23040" windowHeight="7080" firstSheet="17" activeTab="23"/>
  </bookViews>
  <sheets>
    <sheet name="Graphique 1" sheetId="1" r:id="rId1"/>
    <sheet name="Graphique 2" sheetId="2" r:id="rId2"/>
    <sheet name="Graphique 3" sheetId="3" r:id="rId3"/>
    <sheet name="Graphique 4" sheetId="4" r:id="rId4"/>
    <sheet name="Tableau 1" sheetId="5" r:id="rId5"/>
    <sheet name="Graphique 5" sheetId="6" r:id="rId6"/>
    <sheet name="Graphique 6" sheetId="7" r:id="rId7"/>
    <sheet name="Graphique 7" sheetId="8" r:id="rId8"/>
    <sheet name="Graphique 8" sheetId="9" r:id="rId9"/>
    <sheet name="Tableau 2" sheetId="10" r:id="rId10"/>
    <sheet name="Graphique 9" sheetId="11" r:id="rId11"/>
    <sheet name="Graphique 10" sheetId="12" r:id="rId12"/>
    <sheet name="Graphique 11" sheetId="13" r:id="rId13"/>
    <sheet name="Graphique 12" sheetId="14" r:id="rId14"/>
    <sheet name="Graphique 13" sheetId="15" r:id="rId15"/>
    <sheet name="Graphique 14" sheetId="16" r:id="rId16"/>
    <sheet name="Graphique 15" sheetId="17" r:id="rId17"/>
    <sheet name="Graphique A1" sheetId="18" r:id="rId18"/>
    <sheet name="Graphique A2" sheetId="19" r:id="rId19"/>
    <sheet name="Graphique A3" sheetId="20" r:id="rId20"/>
    <sheet name="Graphique A4" sheetId="21" r:id="rId21"/>
    <sheet name="Graphique A5" sheetId="22" r:id="rId22"/>
    <sheet name="Graphique A6" sheetId="23" r:id="rId23"/>
    <sheet name="Graphique A7" sheetId="24" r:id="rId24"/>
  </sheets>
  <definedNames>
    <definedName name="_ftn1" localSheetId="0">'Graphique 1'!$A$5</definedName>
    <definedName name="_ftnref1" localSheetId="0">'Graphique 1'!$A$1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6" l="1"/>
  <c r="C5" i="9" l="1"/>
  <c r="B11" i="9"/>
  <c r="C6" i="9" s="1"/>
  <c r="C10" i="9" l="1"/>
  <c r="C9" i="9"/>
  <c r="C8" i="9"/>
  <c r="C7" i="9"/>
  <c r="C15" i="7"/>
  <c r="E14" i="7" s="1"/>
  <c r="B15" i="7"/>
  <c r="D14" i="7"/>
  <c r="D13" i="7"/>
  <c r="D12" i="7"/>
  <c r="E11" i="7"/>
  <c r="D11" i="7"/>
  <c r="D10" i="7"/>
  <c r="D9" i="7"/>
  <c r="D8" i="7"/>
  <c r="E7" i="7"/>
  <c r="D7" i="7"/>
  <c r="D6" i="7"/>
  <c r="D5" i="7"/>
  <c r="E8" i="7" l="1"/>
  <c r="E12" i="7"/>
  <c r="E5" i="7"/>
  <c r="E9" i="7"/>
  <c r="E13" i="7"/>
  <c r="E6" i="7"/>
  <c r="E10" i="7"/>
</calcChain>
</file>

<file path=xl/sharedStrings.xml><?xml version="1.0" encoding="utf-8"?>
<sst xmlns="http://schemas.openxmlformats.org/spreadsheetml/2006/main" count="287" uniqueCount="211">
  <si>
    <t>Industrie agro-alimentaires</t>
  </si>
  <si>
    <t xml:space="preserve"> Biens d'équipement</t>
  </si>
  <si>
    <t>Matériels de transport</t>
  </si>
  <si>
    <t>Autres branches industrielles</t>
  </si>
  <si>
    <t>Production</t>
  </si>
  <si>
    <t>EBE</t>
  </si>
  <si>
    <t>Figure 1 : Evolution de la production et de l’EBE des secteurs industriels du T2 2020 au T1 2021 par rapport au niveau d’avant crise  (prix courant)</t>
  </si>
  <si>
    <t xml:space="preserve"> Source : Comptes trimestriels, Insee. Calculs IGF-France Stratégie.</t>
  </si>
  <si>
    <t>Intitule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</si>
  <si>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</si>
  <si>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</si>
  <si>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</si>
  <si>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</si>
  <si>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</si>
  <si>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</si>
  <si>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</si>
  <si>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</si>
  <si>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</si>
  <si>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</si>
  <si>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</si>
  <si>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</si>
  <si>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</si>
  <si>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</si>
  <si>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</si>
  <si>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</si>
  <si>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</si>
  <si>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</si>
  <si>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France -  Tous secteurs</t>
  </si>
  <si>
    <t xml:space="preserve">Agroalimentaire </t>
  </si>
  <si>
    <t xml:space="preserve">Equipements électroniques </t>
  </si>
  <si>
    <t xml:space="preserve">Fabrication de matériels de transport </t>
  </si>
  <si>
    <t xml:space="preserve">Fabrication d'autres produits industriels </t>
  </si>
  <si>
    <t>Source : Insee, estimations d'emploi ; estimations trimestrielles Acoss-Urssaf, Dares, Insee</t>
  </si>
  <si>
    <t>Figure 2 : évolution de l’emploi dans les secteurs industriels entre 2017 et 2021</t>
  </si>
  <si>
    <r>
      <t xml:space="preserve">Figure 4 : Engagements du dispositif de </t>
    </r>
    <r>
      <rPr>
        <b/>
        <i/>
        <sz val="10"/>
        <color rgb="FF000000"/>
        <rFont val="Cambria"/>
        <family val="1"/>
      </rPr>
      <t>Soutien à l’investissement et la modernisation de l’industrie</t>
    </r>
    <r>
      <rPr>
        <b/>
        <sz val="10"/>
        <color theme="1"/>
        <rFont val="Cambria"/>
        <family val="1"/>
      </rPr>
      <t xml:space="preserve"> à la date du 17 septembre 2021</t>
    </r>
  </si>
  <si>
    <t>(en % des enveloppes financières)</t>
  </si>
  <si>
    <t>Montant (M€)</t>
  </si>
  <si>
    <t>Avancement</t>
  </si>
  <si>
    <t>Total</t>
  </si>
  <si>
    <t>Aéronautique et Automobile</t>
  </si>
  <si>
    <t>Projets territoriaux</t>
  </si>
  <si>
    <t>Relocalisation</t>
  </si>
  <si>
    <t>Tranche d'aide</t>
  </si>
  <si>
    <t>Nombre d'entreprises</t>
  </si>
  <si>
    <t>moins de 250k</t>
  </si>
  <si>
    <t>250 à 500k</t>
  </si>
  <si>
    <t>500 à 750k</t>
  </si>
  <si>
    <t>0,75 à 1M</t>
  </si>
  <si>
    <t>1 à 2M</t>
  </si>
  <si>
    <t>plus de 2M</t>
  </si>
  <si>
    <t xml:space="preserve">En % </t>
  </si>
  <si>
    <t>Figure 5 : répartition des subventions et des bénéficiaires par taille</t>
  </si>
  <si>
    <t>Sources : AAP soutien aux investissements industriels (DGE), FARE (Insee), calculs IGF-France Stratégie.</t>
  </si>
  <si>
    <r>
      <t>Source</t>
    </r>
    <r>
      <rPr>
        <i/>
        <sz val="9"/>
        <color theme="1"/>
        <rFont val="Cambria"/>
        <family val="1"/>
      </rPr>
      <t xml:space="preserve"> : planderelance.gouv.fr, extraction du 17 septembre 2021.</t>
    </r>
  </si>
  <si>
    <t>Effectifs</t>
  </si>
  <si>
    <t>Mesure</t>
  </si>
  <si>
    <t>&lt;5</t>
  </si>
  <si>
    <t>5-10</t>
  </si>
  <si>
    <t>10-50</t>
  </si>
  <si>
    <t>50-100</t>
  </si>
  <si>
    <t>100-250</t>
  </si>
  <si>
    <t>&gt;250</t>
  </si>
  <si>
    <t>Aéronautique</t>
  </si>
  <si>
    <t>Automobile</t>
  </si>
  <si>
    <t>(Re)localisation</t>
  </si>
  <si>
    <t xml:space="preserve">Projets territoriaux </t>
  </si>
  <si>
    <t>Tableau XX : répartition des bénéficiaires par taille selon les mesures (en nombre)</t>
  </si>
  <si>
    <t>Sources : AAP Soutien à l’investissement et la modernisation de l’industrie (DGE), FARE (Insee), calculs IGF-France Stratégie.</t>
  </si>
  <si>
    <t>Répartition bénéficiaires par secteur (en nombre de bénéficiaires)</t>
  </si>
  <si>
    <t>Agroalimentaire</t>
  </si>
  <si>
    <t>Fabrication de textiles, cuir,…</t>
  </si>
  <si>
    <t>Travail du bois, papeterie</t>
  </si>
  <si>
    <t>Industrie chimique</t>
  </si>
  <si>
    <t>Industrie pharmaceutique</t>
  </si>
  <si>
    <t>Produits en caoutchouc, plastique</t>
  </si>
  <si>
    <t>Métallurgie, produits métalliques</t>
  </si>
  <si>
    <t>Fabrication de produits infomartiques</t>
  </si>
  <si>
    <t>Fabrication d'équipements électriques</t>
  </si>
  <si>
    <t xml:space="preserve">Fabrication de machines </t>
  </si>
  <si>
    <t>Fabrication de matériels de transport</t>
  </si>
  <si>
    <t>Autres industries</t>
  </si>
  <si>
    <t>Services aux entreprises</t>
  </si>
  <si>
    <t>Commerce</t>
  </si>
  <si>
    <t>Construction</t>
  </si>
  <si>
    <t>Autres</t>
  </si>
  <si>
    <t>ETI/GE</t>
  </si>
  <si>
    <t>PME</t>
  </si>
  <si>
    <t>Décile d'évolution de la valeur ajoutée entre 2019 et 2020</t>
  </si>
  <si>
    <t>Part des subventions</t>
  </si>
  <si>
    <t>Part des bénéficaires</t>
  </si>
  <si>
    <t>Répartition des subventions par décile de baisse d’activité entre 2019 et 2020 (en % du montant total)</t>
  </si>
  <si>
    <t>Sources : AAP Soutien à l’investissement et la modernisation de l’industrie (DGE), FARE (Insee), TVA (DGFiP), calculs IGF-France Stratégie.</t>
  </si>
  <si>
    <t>Montant des aides (€)</t>
  </si>
  <si>
    <t>Nombre de bénéficiaires</t>
  </si>
  <si>
    <t>Aéronautique AAP 1</t>
  </si>
  <si>
    <t>Aéronautique AAP 2</t>
  </si>
  <si>
    <t>Aéronautique AAP 3</t>
  </si>
  <si>
    <t>Automobile AAP 1</t>
  </si>
  <si>
    <t>Automobile AAP 2</t>
  </si>
  <si>
    <t>Automobile AAP 3</t>
  </si>
  <si>
    <t>(Re)localisation AAP 1</t>
  </si>
  <si>
    <t>(Re)localisation AAP 2</t>
  </si>
  <si>
    <t>(Re)localisation AAP 3</t>
  </si>
  <si>
    <t>Evolution de la sélectivité  des appels à projet du dispositif de Soutien à l’investissement et la modernisation de l’industrie au cours des 3 dernières relèves de dossiers</t>
  </si>
  <si>
    <t>Sources : AAP Soutien à l’investissement et la modernisation de l’industrie (DGE)</t>
  </si>
  <si>
    <t>Répartition des subventions par montant accordé (en % du montant total)</t>
  </si>
  <si>
    <t>Montant d'aide (en millions)</t>
  </si>
  <si>
    <t>Part des entreprises</t>
  </si>
  <si>
    <t>Tranche d'effectifs</t>
  </si>
  <si>
    <t>5 à 10</t>
  </si>
  <si>
    <t>10 à 50</t>
  </si>
  <si>
    <t>50 à 100</t>
  </si>
  <si>
    <t>100 à 250</t>
  </si>
  <si>
    <t>&gt;= 250</t>
  </si>
  <si>
    <t>Montant</t>
  </si>
  <si>
    <t>&lt;250 k€</t>
  </si>
  <si>
    <t>250-500 k€</t>
  </si>
  <si>
    <t>500-750 k€</t>
  </si>
  <si>
    <t>750-1 M€</t>
  </si>
  <si>
    <t>1-2 M€</t>
  </si>
  <si>
    <t>&gt;2 M€</t>
  </si>
  <si>
    <t>Montant des subventions par mesure (en nombre de projets sélectionnés)</t>
  </si>
  <si>
    <t>PME/TPE</t>
  </si>
  <si>
    <t>ETI</t>
  </si>
  <si>
    <r>
      <t xml:space="preserve"> Taux de recours au guichet </t>
    </r>
    <r>
      <rPr>
        <b/>
        <i/>
        <sz val="10"/>
        <color theme="1"/>
        <rFont val="Cambria"/>
        <family val="1"/>
      </rPr>
      <t>industrie du futur</t>
    </r>
    <r>
      <rPr>
        <b/>
        <sz val="10"/>
        <color theme="1"/>
        <rFont val="Cambria"/>
        <family val="1"/>
      </rPr>
      <t xml:space="preserve"> par secteur et taille d’entreprises </t>
    </r>
  </si>
  <si>
    <t>Sources : Dispositif Industrie du futur (ASP), FARE (Insee). Calculs IGF-France Stratégie.</t>
  </si>
  <si>
    <t>Champs : Bénéficiaires du dispositif Industrie du futur notifiés au 18 juin 2021.</t>
  </si>
  <si>
    <t>Répartition par tranche d’effectifs (en %  du montant total des aides au 18 juin 2021)</t>
  </si>
  <si>
    <t>Sources : Dispositif Industrie du futur (ASP), FARE (Insee). Calculs IGF-France Stratégie.</t>
  </si>
  <si>
    <t>tranche d'effectifs</t>
  </si>
  <si>
    <t>nombre d'entreprises</t>
  </si>
  <si>
    <t>plus de 250</t>
  </si>
  <si>
    <t>En %</t>
  </si>
  <si>
    <t>Code Dpt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</si>
  <si>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</si>
  <si>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</si>
  <si>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</si>
  <si>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</si>
  <si>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</si>
  <si>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</si>
  <si>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</si>
  <si>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</si>
  <si>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</si>
  <si>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Nombre d'entreprises dans le département</t>
  </si>
  <si>
    <t>Nombre d'entreprises recourantes au dispositif industrie du FUTUR</t>
  </si>
  <si>
    <t>Futur_sur_total</t>
  </si>
  <si>
    <t>Sources : Dispositif Industrie du futur (ASP). Calculs IGF-France Stratégie.</t>
  </si>
  <si>
    <t>Graphique 11 Taux de recours au dispositif industrie du futur par département</t>
  </si>
  <si>
    <t>0 - 25 k€</t>
  </si>
  <si>
    <t>25 - 50 k€</t>
  </si>
  <si>
    <t>50 - 100 k€</t>
  </si>
  <si>
    <t>100 - 150 k€</t>
  </si>
  <si>
    <t>150 - 200 k€</t>
  </si>
  <si>
    <t>200 - 400 k€</t>
  </si>
  <si>
    <t>400 - 800 k€</t>
  </si>
  <si>
    <t>&gt;800 k€</t>
  </si>
  <si>
    <t>Tranche de montant</t>
  </si>
  <si>
    <t xml:space="preserve">Nombre entreprises </t>
  </si>
  <si>
    <t>en %</t>
  </si>
  <si>
    <t>Répartition par des subventions par montant</t>
  </si>
  <si>
    <r>
      <t>Champs : Bénéficiaires du dispositif Industrie du futur notifiés au 18 juin 2021.</t>
    </r>
    <r>
      <rPr>
        <sz val="11"/>
        <color theme="1"/>
        <rFont val="Cambria"/>
        <family val="1"/>
      </rPr>
      <t xml:space="preserve"> </t>
    </r>
  </si>
  <si>
    <t>Nombre</t>
  </si>
  <si>
    <t>Montant moyen (k€)</t>
  </si>
  <si>
    <t>Capteurs phys collecte de données</t>
  </si>
  <si>
    <t>Equip de fabrication additive</t>
  </si>
  <si>
    <t>Equip de réalité augmentée, virtuelle</t>
  </si>
  <si>
    <t>Equip robotiques et cobotiques</t>
  </si>
  <si>
    <t>Logiciels de conception, fabrication...</t>
  </si>
  <si>
    <t>Logiciels ou équip avec intelligence artificielle </t>
  </si>
  <si>
    <t>Machines de prod (programmable, numérique)</t>
  </si>
  <si>
    <t>Machines intégrées calcul intensif</t>
  </si>
  <si>
    <t>Type d'investissement (en %)</t>
  </si>
  <si>
    <t>Caractéristiques des investissements (types d’investissement et montant moyen)</t>
  </si>
  <si>
    <t>Sources : Dispositif Industrie du futur (ASP), calculs IGF-France Stratégie.</t>
  </si>
  <si>
    <t>Mot renseigné</t>
  </si>
  <si>
    <t>Somme des aides Perçues</t>
  </si>
  <si>
    <t>Nombre de Projets</t>
  </si>
  <si>
    <t>Machine</t>
  </si>
  <si>
    <t>Usinage</t>
  </si>
  <si>
    <t>Automatisation</t>
  </si>
  <si>
    <t>Commande numérique</t>
  </si>
  <si>
    <t>Logiciel</t>
  </si>
  <si>
    <t>Robot</t>
  </si>
  <si>
    <t>Intelligence Artificielle</t>
  </si>
  <si>
    <t>Impression</t>
  </si>
  <si>
    <t>Modernisation</t>
  </si>
  <si>
    <t>Soudure</t>
  </si>
  <si>
    <t>Digital</t>
  </si>
  <si>
    <t>3d</t>
  </si>
  <si>
    <t>Etiquettage</t>
  </si>
  <si>
    <t>Thermo</t>
  </si>
  <si>
    <t>Mots renseignés dans la description des projets</t>
  </si>
  <si>
    <t>Nom</t>
  </si>
  <si>
    <t>IA</t>
  </si>
  <si>
    <t>Commande Numérique</t>
  </si>
  <si>
    <t>Petites entreprises</t>
  </si>
  <si>
    <t>Moyenne entreprise</t>
  </si>
  <si>
    <t>Mots renseignés dans la description des projets par taille d’entreprise (en % des projets)</t>
  </si>
  <si>
    <t>Décile de rentabiltié</t>
  </si>
  <si>
    <t>Répartition des bénéficiaires par décile de rentabilité avant crise</t>
  </si>
  <si>
    <t>Sources : AAP soutien aux investissements industriels (DGE), FARE (Insee), calculs IGF</t>
  </si>
  <si>
    <t>Répartition des bénéficiaires par décile de productivité du facteur travail avant crise</t>
  </si>
  <si>
    <t>Décile de productivité</t>
  </si>
  <si>
    <t>Répartition des bénéficiaires par décile de croissance du chiffre d’affaires entre 2011 et 2018</t>
  </si>
  <si>
    <t>Décile de croissance de CA</t>
  </si>
  <si>
    <t>Répartition des bénéficiaires par décile de croissance des investissements entre 2011 et 2018</t>
  </si>
  <si>
    <t>Décile de taux de croissance des immobilisations corporelles</t>
  </si>
  <si>
    <t>Sources : Dispositif Industrie du futur (ASP), FARE (Insee), calculs IGF</t>
  </si>
  <si>
    <t>Décile de rentabilité</t>
  </si>
  <si>
    <t>Répartition des bénéficiaires par décile de croissance du chiffre d’affaires entre 2011 et 2018</t>
  </si>
  <si>
    <t>Décile de croissance du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</si>
</sst>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mbria"/>
      <family val="1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0"/>
      <color rgb="FF000000"/>
      <name val="Cambria"/>
      <family val="1"/>
    </font>
    <font>
      <i/>
      <sz val="9"/>
      <color theme="1"/>
      <name val="Cambria"/>
      <family val="1"/>
    </font>
    <font>
      <i/>
      <u/>
      <sz val="9"/>
      <color theme="1"/>
      <name val="Cambria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DF81"/>
        <bgColor indexed="64"/>
      </patternFill>
    </fill>
    <fill>
      <patternFill patternType="solid">
        <fgColor rgb="FFFFDE82"/>
        <bgColor indexed="64"/>
      </patternFill>
    </fill>
    <fill>
      <patternFill patternType="solid">
        <fgColor rgb="FFFDEA83"/>
        <bgColor indexed="64"/>
      </patternFill>
    </fill>
    <fill>
      <patternFill patternType="solid">
        <fgColor rgb="FFFB9073"/>
        <bgColor indexed="64"/>
      </patternFill>
    </fill>
    <fill>
      <patternFill patternType="solid">
        <fgColor rgb="FFCFDD81"/>
        <bgColor indexed="64"/>
      </patternFill>
    </fill>
    <fill>
      <patternFill patternType="solid">
        <fgColor rgb="FF6BC07B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DFE282"/>
        <bgColor indexed="64"/>
      </patternFill>
    </fill>
    <fill>
      <patternFill patternType="solid">
        <fgColor rgb="FFEAE582"/>
        <bgColor indexed="64"/>
      </patternFill>
    </fill>
    <fill>
      <patternFill patternType="solid">
        <fgColor rgb="FFFECE7F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FFE583"/>
        <bgColor indexed="64"/>
      </patternFill>
    </fill>
    <fill>
      <patternFill patternType="solid">
        <fgColor rgb="FFBCD780"/>
        <bgColor indexed="64"/>
      </patternFill>
    </fill>
    <fill>
      <patternFill patternType="solid">
        <fgColor rgb="FFFDB67A"/>
        <bgColor indexed="64"/>
      </patternFill>
    </fill>
    <fill>
      <patternFill patternType="solid">
        <fgColor rgb="FFFDBE7C"/>
        <bgColor indexed="64"/>
      </patternFill>
    </fill>
    <fill>
      <patternFill patternType="solid">
        <fgColor rgb="FFFFE383"/>
        <bgColor indexed="64"/>
      </patternFill>
    </fill>
    <fill>
      <patternFill patternType="solid">
        <fgColor rgb="FFFCB27A"/>
        <bgColor indexed="64"/>
      </patternFill>
    </fill>
    <fill>
      <patternFill patternType="solid">
        <fgColor rgb="FFFED380"/>
        <bgColor indexed="64"/>
      </patternFill>
    </fill>
    <fill>
      <patternFill patternType="solid">
        <fgColor rgb="FF68BF7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9" fontId="0" fillId="0" borderId="0" xfId="1" applyFont="1"/>
    <xf numFmtId="0" fontId="0" fillId="0" borderId="2" xfId="0" applyBorder="1"/>
    <xf numFmtId="2" fontId="3" fillId="0" borderId="2" xfId="2" applyNumberFormat="1" applyFont="1" applyFill="1" applyBorder="1" applyAlignment="1">
      <alignment horizontal="center" vertical="center" wrapText="1"/>
    </xf>
    <xf numFmtId="9" fontId="3" fillId="0" borderId="2" xfId="1" applyFont="1" applyFill="1" applyBorder="1"/>
    <xf numFmtId="9" fontId="0" fillId="0" borderId="2" xfId="1" applyFont="1" applyBorder="1"/>
    <xf numFmtId="167" fontId="5" fillId="2" borderId="2" xfId="0" applyNumberFormat="1" applyFont="1" applyFill="1" applyBorder="1"/>
    <xf numFmtId="167" fontId="5" fillId="2" borderId="3" xfId="0" applyNumberFormat="1" applyFont="1" applyFill="1" applyBorder="1" applyAlignment="1">
      <alignment horizontal="center"/>
    </xf>
    <xf numFmtId="167" fontId="6" fillId="2" borderId="4" xfId="0" applyNumberFormat="1" applyFont="1" applyFill="1" applyBorder="1"/>
    <xf numFmtId="167" fontId="5" fillId="3" borderId="3" xfId="0" applyNumberFormat="1" applyFont="1" applyFill="1" applyBorder="1"/>
    <xf numFmtId="167" fontId="5" fillId="3" borderId="0" xfId="0" applyNumberFormat="1" applyFont="1" applyFill="1" applyBorder="1"/>
    <xf numFmtId="167" fontId="6" fillId="2" borderId="5" xfId="0" applyNumberFormat="1" applyFont="1" applyFill="1" applyBorder="1"/>
    <xf numFmtId="167" fontId="6" fillId="2" borderId="0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left" vertical="center"/>
    </xf>
    <xf numFmtId="9" fontId="0" fillId="0" borderId="0" xfId="0" applyNumberFormat="1"/>
    <xf numFmtId="0" fontId="2" fillId="0" borderId="0" xfId="0" applyFont="1"/>
    <xf numFmtId="9" fontId="2" fillId="0" borderId="0" xfId="0" applyNumberFormat="1" applyFont="1"/>
    <xf numFmtId="0" fontId="2" fillId="0" borderId="2" xfId="0" applyFont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" fontId="2" fillId="0" borderId="0" xfId="0" quotePrefix="1" applyNumberFormat="1" applyFont="1" applyBorder="1"/>
    <xf numFmtId="0" fontId="2" fillId="0" borderId="0" xfId="0" quotePrefix="1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7" xfId="0" applyBorder="1"/>
    <xf numFmtId="0" fontId="2" fillId="0" borderId="1" xfId="0" applyFont="1" applyBorder="1"/>
    <xf numFmtId="0" fontId="0" fillId="0" borderId="10" xfId="0" applyBorder="1"/>
    <xf numFmtId="0" fontId="0" fillId="0" borderId="11" xfId="0" applyBorder="1"/>
    <xf numFmtId="0" fontId="7" fillId="0" borderId="0" xfId="0" applyFont="1" applyAlignment="1">
      <alignment horizontal="left"/>
    </xf>
    <xf numFmtId="1" fontId="0" fillId="0" borderId="2" xfId="0" applyNumberFormat="1" applyBorder="1"/>
    <xf numFmtId="0" fontId="2" fillId="0" borderId="2" xfId="0" applyFont="1" applyBorder="1" applyAlignment="1">
      <alignment horizontal="center" vertical="top"/>
    </xf>
    <xf numFmtId="9" fontId="2" fillId="0" borderId="2" xfId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9" fontId="2" fillId="0" borderId="2" xfId="1" applyFont="1" applyBorder="1"/>
    <xf numFmtId="9" fontId="13" fillId="0" borderId="0" xfId="1" applyFont="1" applyFill="1" applyBorder="1"/>
    <xf numFmtId="9" fontId="0" fillId="0" borderId="2" xfId="0" applyNumberFormat="1" applyBorder="1"/>
    <xf numFmtId="0" fontId="13" fillId="0" borderId="0" xfId="0" applyFont="1" applyFill="1" applyBorder="1"/>
    <xf numFmtId="0" fontId="14" fillId="0" borderId="2" xfId="0" applyFont="1" applyFill="1" applyBorder="1"/>
    <xf numFmtId="0" fontId="13" fillId="0" borderId="2" xfId="0" applyFont="1" applyFill="1" applyBorder="1"/>
    <xf numFmtId="9" fontId="13" fillId="0" borderId="2" xfId="1" applyNumberFormat="1" applyFont="1" applyFill="1" applyBorder="1"/>
    <xf numFmtId="16" fontId="0" fillId="0" borderId="2" xfId="0" applyNumberFormat="1" applyBorder="1"/>
    <xf numFmtId="0" fontId="2" fillId="0" borderId="2" xfId="0" applyFont="1" applyFill="1" applyBorder="1"/>
    <xf numFmtId="0" fontId="15" fillId="0" borderId="2" xfId="0" applyFont="1" applyFill="1" applyBorder="1"/>
    <xf numFmtId="0" fontId="2" fillId="0" borderId="12" xfId="0" applyFont="1" applyBorder="1" applyAlignment="1">
      <alignment horizontal="center"/>
    </xf>
    <xf numFmtId="0" fontId="2" fillId="0" borderId="12" xfId="0" quotePrefix="1" applyFont="1" applyBorder="1"/>
    <xf numFmtId="0" fontId="2" fillId="0" borderId="3" xfId="0" quotePrefix="1" applyFont="1" applyBorder="1"/>
    <xf numFmtId="0" fontId="2" fillId="0" borderId="3" xfId="0" applyFont="1" applyBorder="1"/>
    <xf numFmtId="0" fontId="2" fillId="0" borderId="6" xfId="0" applyFont="1" applyBorder="1"/>
    <xf numFmtId="0" fontId="12" fillId="4" borderId="13" xfId="0" applyFont="1" applyFill="1" applyBorder="1" applyAlignment="1">
      <alignment horizontal="right" vertical="center"/>
    </xf>
    <xf numFmtId="0" fontId="12" fillId="5" borderId="14" xfId="0" applyFont="1" applyFill="1" applyBorder="1" applyAlignment="1">
      <alignment horizontal="right" vertical="center"/>
    </xf>
    <xf numFmtId="0" fontId="12" fillId="6" borderId="14" xfId="0" applyFont="1" applyFill="1" applyBorder="1" applyAlignment="1">
      <alignment horizontal="right" vertical="center"/>
    </xf>
    <xf numFmtId="0" fontId="12" fillId="7" borderId="14" xfId="0" applyFont="1" applyFill="1" applyBorder="1" applyAlignment="1">
      <alignment horizontal="right" vertical="center"/>
    </xf>
    <xf numFmtId="0" fontId="12" fillId="8" borderId="14" xfId="0" applyFont="1" applyFill="1" applyBorder="1" applyAlignment="1">
      <alignment horizontal="right" vertical="center"/>
    </xf>
    <xf numFmtId="0" fontId="12" fillId="9" borderId="15" xfId="0" applyFont="1" applyFill="1" applyBorder="1" applyAlignment="1">
      <alignment horizontal="right" vertical="center"/>
    </xf>
    <xf numFmtId="0" fontId="12" fillId="10" borderId="16" xfId="0" applyFont="1" applyFill="1" applyBorder="1" applyAlignment="1">
      <alignment horizontal="right" vertical="center"/>
    </xf>
    <xf numFmtId="0" fontId="12" fillId="11" borderId="0" xfId="0" applyFont="1" applyFill="1" applyAlignment="1">
      <alignment horizontal="right" vertical="center"/>
    </xf>
    <xf numFmtId="0" fontId="12" fillId="12" borderId="0" xfId="0" applyFont="1" applyFill="1" applyAlignment="1">
      <alignment horizontal="right" vertical="center"/>
    </xf>
    <xf numFmtId="0" fontId="12" fillId="13" borderId="0" xfId="0" applyFont="1" applyFill="1" applyAlignment="1">
      <alignment horizontal="right" vertical="center"/>
    </xf>
    <xf numFmtId="0" fontId="12" fillId="14" borderId="0" xfId="0" applyFont="1" applyFill="1" applyAlignment="1">
      <alignment horizontal="right" vertical="center"/>
    </xf>
    <xf numFmtId="0" fontId="12" fillId="15" borderId="17" xfId="0" applyFont="1" applyFill="1" applyBorder="1" applyAlignment="1">
      <alignment horizontal="right" vertical="center"/>
    </xf>
    <xf numFmtId="0" fontId="12" fillId="16" borderId="16" xfId="0" applyFont="1" applyFill="1" applyBorder="1" applyAlignment="1">
      <alignment horizontal="right" vertical="center"/>
    </xf>
    <xf numFmtId="0" fontId="12" fillId="17" borderId="0" xfId="0" applyFont="1" applyFill="1" applyAlignment="1">
      <alignment horizontal="right" vertical="center"/>
    </xf>
    <xf numFmtId="0" fontId="12" fillId="18" borderId="0" xfId="0" applyFont="1" applyFill="1" applyAlignment="1">
      <alignment horizontal="right" vertical="center"/>
    </xf>
    <xf numFmtId="0" fontId="12" fillId="19" borderId="0" xfId="0" applyFont="1" applyFill="1" applyAlignment="1">
      <alignment horizontal="right" vertical="center"/>
    </xf>
    <xf numFmtId="0" fontId="12" fillId="20" borderId="17" xfId="0" applyFont="1" applyFill="1" applyBorder="1" applyAlignment="1">
      <alignment horizontal="right" vertical="center"/>
    </xf>
    <xf numFmtId="0" fontId="12" fillId="14" borderId="18" xfId="0" applyFont="1" applyFill="1" applyBorder="1" applyAlignment="1">
      <alignment horizontal="right" vertical="center"/>
    </xf>
    <xf numFmtId="0" fontId="12" fillId="21" borderId="19" xfId="0" applyFont="1" applyFill="1" applyBorder="1" applyAlignment="1">
      <alignment horizontal="right" vertical="center"/>
    </xf>
    <xf numFmtId="0" fontId="12" fillId="12" borderId="19" xfId="0" applyFont="1" applyFill="1" applyBorder="1" applyAlignment="1">
      <alignment horizontal="right" vertical="center"/>
    </xf>
    <xf numFmtId="0" fontId="12" fillId="22" borderId="19" xfId="0" applyFont="1" applyFill="1" applyBorder="1" applyAlignment="1">
      <alignment horizontal="right" vertical="center"/>
    </xf>
    <xf numFmtId="0" fontId="12" fillId="23" borderId="19" xfId="0" applyFont="1" applyFill="1" applyBorder="1" applyAlignment="1">
      <alignment horizontal="right" vertical="center"/>
    </xf>
    <xf numFmtId="0" fontId="12" fillId="10" borderId="20" xfId="0" applyFont="1" applyFill="1" applyBorder="1" applyAlignment="1">
      <alignment horizontal="right" vertical="center"/>
    </xf>
    <xf numFmtId="0" fontId="10" fillId="0" borderId="0" xfId="0" applyFont="1"/>
    <xf numFmtId="9" fontId="13" fillId="0" borderId="2" xfId="1" applyFont="1" applyFill="1" applyBorder="1"/>
    <xf numFmtId="0" fontId="0" fillId="0" borderId="2" xfId="0" quotePrefix="1" applyBorder="1"/>
    <xf numFmtId="0" fontId="14" fillId="0" borderId="2" xfId="0" applyFont="1" applyFill="1" applyBorder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9" fontId="14" fillId="0" borderId="2" xfId="1" applyFont="1" applyFill="1" applyBorder="1" applyAlignment="1">
      <alignment horizontal="center" vertical="top"/>
    </xf>
  </cellXfs>
  <cellStyles count="3">
    <cellStyle name="Normal" xfId="0" builtinId="0"/>
    <cellStyle name="Normal_tabfr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2" sqref="B22"/>
    </sheetView>
  </sheetViews>
  <sheetFormatPr baseColWidth="10" defaultRowHeight="14.4" x14ac:dyDescent="0.3"/>
  <cols>
    <col min="2" max="2" width="19.77734375" customWidth="1"/>
    <col min="5" max="5" width="15.6640625" customWidth="1"/>
  </cols>
  <sheetData>
    <row r="1" spans="1:5" x14ac:dyDescent="0.3">
      <c r="A1" t="s">
        <v>6</v>
      </c>
    </row>
    <row r="2" spans="1:5" x14ac:dyDescent="0.3">
      <c r="A2" t="s">
        <v>7</v>
      </c>
    </row>
    <row r="4" spans="1:5" x14ac:dyDescent="0.3">
      <c r="A4" s="2"/>
      <c r="B4" s="3" t="s">
        <v>0</v>
      </c>
      <c r="C4" s="3" t="s">
        <v>1</v>
      </c>
      <c r="D4" s="3" t="s">
        <v>2</v>
      </c>
      <c r="E4" s="3" t="s">
        <v>3</v>
      </c>
    </row>
    <row r="5" spans="1:5" x14ac:dyDescent="0.3">
      <c r="A5" s="2"/>
      <c r="B5" s="3"/>
      <c r="C5" s="3"/>
      <c r="D5" s="3"/>
      <c r="E5" s="3"/>
    </row>
    <row r="6" spans="1:5" x14ac:dyDescent="0.3">
      <c r="A6" s="2" t="s">
        <v>4</v>
      </c>
      <c r="B6" s="4">
        <v>-2.7820393568572688E-2</v>
      </c>
      <c r="C6" s="4">
        <v>-5.4052772575330033E-2</v>
      </c>
      <c r="D6" s="4">
        <v>-0.23629851261543777</v>
      </c>
      <c r="E6" s="4">
        <v>-5.6292471246930043E-2</v>
      </c>
    </row>
    <row r="7" spans="1:5" x14ac:dyDescent="0.3">
      <c r="A7" s="2" t="s">
        <v>5</v>
      </c>
      <c r="B7" s="5">
        <v>-1.4524838012959118E-2</v>
      </c>
      <c r="C7" s="5">
        <v>-0.11513211882488106</v>
      </c>
      <c r="D7" s="5">
        <v>-0.53796016898008459</v>
      </c>
      <c r="E7" s="5">
        <v>-0.11850478414137255</v>
      </c>
    </row>
  </sheetData>
  <mergeCells count="4">
    <mergeCell ref="B4:B5"/>
    <mergeCell ref="C4:C5"/>
    <mergeCell ref="D4:D5"/>
    <mergeCell ref="E4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9" sqref="H9"/>
    </sheetView>
  </sheetViews>
  <sheetFormatPr baseColWidth="10" defaultRowHeight="14.4" x14ac:dyDescent="0.3"/>
  <sheetData>
    <row r="1" spans="1:7" x14ac:dyDescent="0.3">
      <c r="A1" s="13" t="s">
        <v>121</v>
      </c>
    </row>
    <row r="2" spans="1:7" x14ac:dyDescent="0.3">
      <c r="A2" s="19" t="s">
        <v>104</v>
      </c>
    </row>
    <row r="4" spans="1:7" x14ac:dyDescent="0.3">
      <c r="A4" s="2"/>
      <c r="B4" s="50" t="s">
        <v>114</v>
      </c>
      <c r="C4" s="21"/>
      <c r="D4" s="21"/>
      <c r="E4" s="21"/>
      <c r="F4" s="21"/>
      <c r="G4" s="21"/>
    </row>
    <row r="5" spans="1:7" ht="15" thickBot="1" x14ac:dyDescent="0.35">
      <c r="A5" s="23" t="s">
        <v>55</v>
      </c>
      <c r="B5" s="51" t="s">
        <v>115</v>
      </c>
      <c r="C5" s="52" t="s">
        <v>116</v>
      </c>
      <c r="D5" s="52" t="s">
        <v>117</v>
      </c>
      <c r="E5" s="52" t="s">
        <v>118</v>
      </c>
      <c r="F5" s="53" t="s">
        <v>119</v>
      </c>
      <c r="G5" s="54" t="s">
        <v>120</v>
      </c>
    </row>
    <row r="6" spans="1:7" x14ac:dyDescent="0.3">
      <c r="A6" s="23" t="s">
        <v>62</v>
      </c>
      <c r="B6" s="55">
        <v>21</v>
      </c>
      <c r="C6" s="56">
        <v>72</v>
      </c>
      <c r="D6" s="57">
        <v>60</v>
      </c>
      <c r="E6" s="58">
        <v>140</v>
      </c>
      <c r="F6" s="59">
        <v>43</v>
      </c>
      <c r="G6" s="60">
        <v>6</v>
      </c>
    </row>
    <row r="7" spans="1:7" x14ac:dyDescent="0.3">
      <c r="A7" s="23" t="s">
        <v>63</v>
      </c>
      <c r="B7" s="61">
        <v>12</v>
      </c>
      <c r="C7" s="62">
        <v>49</v>
      </c>
      <c r="D7" s="63">
        <v>53</v>
      </c>
      <c r="E7" s="64">
        <v>173</v>
      </c>
      <c r="F7" s="65">
        <v>48</v>
      </c>
      <c r="G7" s="66">
        <v>13</v>
      </c>
    </row>
    <row r="8" spans="1:7" x14ac:dyDescent="0.3">
      <c r="A8" s="23" t="s">
        <v>64</v>
      </c>
      <c r="B8" s="67">
        <v>27</v>
      </c>
      <c r="C8" s="68">
        <v>36</v>
      </c>
      <c r="D8" s="69">
        <v>107</v>
      </c>
      <c r="E8" s="70">
        <v>100</v>
      </c>
      <c r="F8" s="64">
        <v>86</v>
      </c>
      <c r="G8" s="71">
        <v>68</v>
      </c>
    </row>
    <row r="9" spans="1:7" ht="15" thickBot="1" x14ac:dyDescent="0.35">
      <c r="A9" s="32" t="s">
        <v>65</v>
      </c>
      <c r="B9" s="72">
        <v>81</v>
      </c>
      <c r="C9" s="73">
        <v>110</v>
      </c>
      <c r="D9" s="74">
        <v>53</v>
      </c>
      <c r="E9" s="75">
        <v>82</v>
      </c>
      <c r="F9" s="76">
        <v>5</v>
      </c>
      <c r="G9" s="77">
        <v>3</v>
      </c>
    </row>
  </sheetData>
  <mergeCells count="1">
    <mergeCell ref="B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J13" sqref="J13"/>
    </sheetView>
  </sheetViews>
  <sheetFormatPr baseColWidth="10" defaultRowHeight="14.4" x14ac:dyDescent="0.3"/>
  <sheetData>
    <row r="1" spans="1:12" x14ac:dyDescent="0.3">
      <c r="A1" s="14" t="s">
        <v>124</v>
      </c>
    </row>
    <row r="2" spans="1:12" x14ac:dyDescent="0.3">
      <c r="A2" s="78" t="s">
        <v>125</v>
      </c>
    </row>
    <row r="3" spans="1:12" x14ac:dyDescent="0.3">
      <c r="A3" s="19" t="s">
        <v>126</v>
      </c>
    </row>
    <row r="4" spans="1:12" x14ac:dyDescent="0.3">
      <c r="A4" s="2"/>
      <c r="B4" s="2" t="s">
        <v>70</v>
      </c>
      <c r="C4" s="2" t="s">
        <v>71</v>
      </c>
      <c r="D4" s="2" t="s">
        <v>72</v>
      </c>
      <c r="E4" s="2" t="s">
        <v>73</v>
      </c>
      <c r="F4" s="2" t="s">
        <v>74</v>
      </c>
      <c r="G4" s="2" t="s">
        <v>75</v>
      </c>
      <c r="H4" s="2" t="s">
        <v>76</v>
      </c>
      <c r="I4" s="2" t="s">
        <v>77</v>
      </c>
      <c r="J4" s="2" t="s">
        <v>78</v>
      </c>
      <c r="K4" s="2" t="s">
        <v>79</v>
      </c>
      <c r="L4" s="2" t="s">
        <v>80</v>
      </c>
    </row>
    <row r="5" spans="1:12" x14ac:dyDescent="0.3">
      <c r="A5" s="2" t="s">
        <v>122</v>
      </c>
      <c r="B5" s="42">
        <v>5.8853373921867069E-2</v>
      </c>
      <c r="C5" s="42">
        <v>8.4126632720832414E-2</v>
      </c>
      <c r="D5" s="42">
        <v>5.4406964091403699E-2</v>
      </c>
      <c r="E5" s="42">
        <v>3.5398230088495575E-2</v>
      </c>
      <c r="F5" s="42">
        <v>0.14294573643410852</v>
      </c>
      <c r="G5" s="42">
        <v>0.17092548851191755</v>
      </c>
      <c r="H5" s="42">
        <v>0.14522821576763487</v>
      </c>
      <c r="I5" s="42">
        <v>9.1578947368421051E-2</v>
      </c>
      <c r="J5" s="42">
        <v>0.11827956989247312</v>
      </c>
      <c r="K5" s="42">
        <v>8.6021505376344093E-2</v>
      </c>
      <c r="L5" s="42">
        <v>6.8004168837936418E-2</v>
      </c>
    </row>
    <row r="6" spans="1:12" x14ac:dyDescent="0.3">
      <c r="A6" s="2" t="s">
        <v>123</v>
      </c>
      <c r="B6" s="42">
        <v>3.6529680365296802E-2</v>
      </c>
      <c r="C6" s="42">
        <v>2.5210084033613446E-2</v>
      </c>
      <c r="D6" s="42">
        <v>2.8985507246376812E-3</v>
      </c>
      <c r="E6" s="42">
        <v>2.6785714285714284E-2</v>
      </c>
      <c r="F6" s="42">
        <v>9.0909090909090912E-2</v>
      </c>
      <c r="G6" s="42">
        <v>7.6844262295081969E-2</v>
      </c>
      <c r="H6" s="42">
        <v>9.7560975609756101E-2</v>
      </c>
      <c r="I6" s="42">
        <v>7.0707070707070704E-2</v>
      </c>
      <c r="J6" s="42">
        <v>5.9952038369304558E-2</v>
      </c>
      <c r="K6" s="42">
        <v>5.1051051051051052E-2</v>
      </c>
      <c r="L6" s="42">
        <v>4.0983606557377046E-2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H11" sqref="H11"/>
    </sheetView>
  </sheetViews>
  <sheetFormatPr baseColWidth="10" defaultRowHeight="14.4" x14ac:dyDescent="0.3"/>
  <sheetData>
    <row r="1" spans="1:3" x14ac:dyDescent="0.3">
      <c r="A1" s="13" t="s">
        <v>127</v>
      </c>
    </row>
    <row r="2" spans="1:3" x14ac:dyDescent="0.3">
      <c r="A2" s="19" t="s">
        <v>126</v>
      </c>
    </row>
    <row r="3" spans="1:3" x14ac:dyDescent="0.3">
      <c r="A3" s="19" t="s">
        <v>128</v>
      </c>
    </row>
    <row r="5" spans="1:3" x14ac:dyDescent="0.3">
      <c r="A5" s="44" t="s">
        <v>129</v>
      </c>
      <c r="B5" s="44" t="s">
        <v>130</v>
      </c>
      <c r="C5" s="49" t="s">
        <v>132</v>
      </c>
    </row>
    <row r="6" spans="1:3" x14ac:dyDescent="0.3">
      <c r="A6" s="45" t="s">
        <v>56</v>
      </c>
      <c r="B6" s="45">
        <v>42</v>
      </c>
      <c r="C6" s="79">
        <v>7.6086956521739135E-2</v>
      </c>
    </row>
    <row r="7" spans="1:3" x14ac:dyDescent="0.3">
      <c r="A7" s="45" t="s">
        <v>109</v>
      </c>
      <c r="B7" s="45">
        <v>52</v>
      </c>
      <c r="C7" s="79">
        <v>9.420289855072464E-2</v>
      </c>
    </row>
    <row r="8" spans="1:3" x14ac:dyDescent="0.3">
      <c r="A8" s="45" t="s">
        <v>110</v>
      </c>
      <c r="B8" s="45">
        <v>283</v>
      </c>
      <c r="C8" s="79">
        <v>0.5126811594202898</v>
      </c>
    </row>
    <row r="9" spans="1:3" x14ac:dyDescent="0.3">
      <c r="A9" s="45" t="s">
        <v>111</v>
      </c>
      <c r="B9" s="45">
        <v>86</v>
      </c>
      <c r="C9" s="79">
        <v>0.15579710144927536</v>
      </c>
    </row>
    <row r="10" spans="1:3" x14ac:dyDescent="0.3">
      <c r="A10" s="45" t="s">
        <v>112</v>
      </c>
      <c r="B10" s="45">
        <v>65</v>
      </c>
      <c r="C10" s="79">
        <v>0.11775362318840579</v>
      </c>
    </row>
    <row r="11" spans="1:3" x14ac:dyDescent="0.3">
      <c r="A11" s="45" t="s">
        <v>131</v>
      </c>
      <c r="B11" s="45">
        <v>24</v>
      </c>
      <c r="C11" s="79">
        <v>4.3478260869565216E-2</v>
      </c>
    </row>
    <row r="12" spans="1:3" x14ac:dyDescent="0.3">
      <c r="A12" s="45" t="s">
        <v>38</v>
      </c>
      <c r="B12" s="45">
        <v>552</v>
      </c>
      <c r="C12" s="45">
        <v>0.99999999999999989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G13" sqref="G13"/>
    </sheetView>
  </sheetViews>
  <sheetFormatPr baseColWidth="10" defaultRowHeight="14.4" x14ac:dyDescent="0.3"/>
  <cols>
    <col min="2" max="2" width="8.77734375" bestFit="1" customWidth="1"/>
    <col min="3" max="3" width="23.109375" customWidth="1"/>
    <col min="4" max="4" width="18.77734375" customWidth="1"/>
    <col min="5" max="5" width="13.88671875" style="1" bestFit="1" customWidth="1"/>
  </cols>
  <sheetData>
    <row r="1" spans="1:5" x14ac:dyDescent="0.3">
      <c r="A1" s="13" t="s">
        <v>147</v>
      </c>
    </row>
    <row r="2" spans="1:5" x14ac:dyDescent="0.3">
      <c r="A2" s="19" t="s">
        <v>126</v>
      </c>
    </row>
    <row r="3" spans="1:5" x14ac:dyDescent="0.3">
      <c r="A3" s="19" t="s">
        <v>146</v>
      </c>
    </row>
    <row r="5" spans="1:5" x14ac:dyDescent="0.3">
      <c r="B5" s="37" t="s">
        <v>133</v>
      </c>
      <c r="C5" s="18" t="s">
        <v>143</v>
      </c>
      <c r="D5" s="37" t="s">
        <v>144</v>
      </c>
      <c r="E5" s="38" t="s">
        <v>145</v>
      </c>
    </row>
    <row r="6" spans="1:5" x14ac:dyDescent="0.3">
      <c r="B6" s="80" t="s">
        <v>134</v>
      </c>
      <c r="C6" s="2">
        <v>1117</v>
      </c>
      <c r="D6" s="2">
        <v>190</v>
      </c>
      <c r="E6" s="5">
        <v>0.17009847806624889</v>
      </c>
    </row>
    <row r="7" spans="1:5" x14ac:dyDescent="0.3">
      <c r="B7" s="80" t="s">
        <v>135</v>
      </c>
      <c r="C7" s="2">
        <v>443</v>
      </c>
      <c r="D7" s="2">
        <v>20</v>
      </c>
      <c r="E7" s="5">
        <v>4.5146726862302484E-2</v>
      </c>
    </row>
    <row r="8" spans="1:5" x14ac:dyDescent="0.3">
      <c r="B8" s="80" t="s">
        <v>136</v>
      </c>
      <c r="C8" s="2">
        <v>352</v>
      </c>
      <c r="D8" s="2">
        <v>37</v>
      </c>
      <c r="E8" s="5">
        <v>0.10511363636363637</v>
      </c>
    </row>
    <row r="9" spans="1:5" x14ac:dyDescent="0.3">
      <c r="B9" s="80" t="s">
        <v>137</v>
      </c>
      <c r="C9" s="2">
        <v>115</v>
      </c>
      <c r="D9" s="2">
        <v>6</v>
      </c>
      <c r="E9" s="5">
        <v>5.2173913043478258E-2</v>
      </c>
    </row>
    <row r="10" spans="1:5" x14ac:dyDescent="0.3">
      <c r="B10" s="80" t="s">
        <v>138</v>
      </c>
      <c r="C10" s="2">
        <v>92</v>
      </c>
      <c r="D10" s="2">
        <v>6</v>
      </c>
      <c r="E10" s="5">
        <v>6.5217391304347824E-2</v>
      </c>
    </row>
    <row r="11" spans="1:5" x14ac:dyDescent="0.3">
      <c r="B11" s="80" t="s">
        <v>139</v>
      </c>
      <c r="C11" s="2">
        <v>724</v>
      </c>
      <c r="D11" s="2">
        <v>38</v>
      </c>
      <c r="E11" s="5">
        <v>5.2486187845303865E-2</v>
      </c>
    </row>
    <row r="12" spans="1:5" x14ac:dyDescent="0.3">
      <c r="B12" s="2" t="s">
        <v>140</v>
      </c>
      <c r="C12" s="2">
        <v>344</v>
      </c>
      <c r="D12" s="2">
        <v>35</v>
      </c>
      <c r="E12" s="5">
        <v>0.10174418604651163</v>
      </c>
    </row>
    <row r="13" spans="1:5" x14ac:dyDescent="0.3">
      <c r="B13" s="2" t="s">
        <v>141</v>
      </c>
      <c r="C13" s="2">
        <v>426</v>
      </c>
      <c r="D13" s="2">
        <v>25</v>
      </c>
      <c r="E13" s="5">
        <v>5.8685446009389672E-2</v>
      </c>
    </row>
    <row r="14" spans="1:5" x14ac:dyDescent="0.3">
      <c r="B14" s="2" t="s">
        <v>142</v>
      </c>
      <c r="C14" s="2">
        <v>156</v>
      </c>
      <c r="D14" s="2">
        <v>13</v>
      </c>
      <c r="E14" s="5">
        <v>8.3333333333333329E-2</v>
      </c>
    </row>
    <row r="15" spans="1:5" x14ac:dyDescent="0.3">
      <c r="B15" s="2">
        <v>10</v>
      </c>
      <c r="C15" s="2">
        <v>342</v>
      </c>
      <c r="D15" s="2">
        <v>17</v>
      </c>
      <c r="E15" s="5">
        <v>4.9707602339181284E-2</v>
      </c>
    </row>
    <row r="16" spans="1:5" x14ac:dyDescent="0.3">
      <c r="B16" s="2">
        <v>11</v>
      </c>
      <c r="C16" s="2">
        <v>264</v>
      </c>
      <c r="D16" s="2">
        <v>11</v>
      </c>
      <c r="E16" s="5">
        <v>4.1666666666666664E-2</v>
      </c>
    </row>
    <row r="17" spans="2:5" x14ac:dyDescent="0.3">
      <c r="B17" s="2">
        <v>12</v>
      </c>
      <c r="C17" s="2">
        <v>393</v>
      </c>
      <c r="D17" s="2">
        <v>22</v>
      </c>
      <c r="E17" s="5">
        <v>5.5979643765903309E-2</v>
      </c>
    </row>
    <row r="18" spans="2:5" x14ac:dyDescent="0.3">
      <c r="B18" s="2">
        <v>13</v>
      </c>
      <c r="C18" s="2">
        <v>1446</v>
      </c>
      <c r="D18" s="2">
        <v>89</v>
      </c>
      <c r="E18" s="5">
        <v>6.1549100968188108E-2</v>
      </c>
    </row>
    <row r="19" spans="2:5" x14ac:dyDescent="0.3">
      <c r="B19" s="2">
        <v>14</v>
      </c>
      <c r="C19" s="2">
        <v>661</v>
      </c>
      <c r="D19" s="2">
        <v>72</v>
      </c>
      <c r="E19" s="5">
        <v>0.10892586989409984</v>
      </c>
    </row>
    <row r="20" spans="2:5" x14ac:dyDescent="0.3">
      <c r="B20" s="2">
        <v>15</v>
      </c>
      <c r="C20" s="2">
        <v>130</v>
      </c>
      <c r="D20" s="2">
        <v>9</v>
      </c>
      <c r="E20" s="5">
        <v>6.9230769230769235E-2</v>
      </c>
    </row>
    <row r="21" spans="2:5" x14ac:dyDescent="0.3">
      <c r="B21" s="2">
        <v>16</v>
      </c>
      <c r="C21" s="2">
        <v>487</v>
      </c>
      <c r="D21" s="2">
        <v>43</v>
      </c>
      <c r="E21" s="5">
        <v>8.8295687885010271E-2</v>
      </c>
    </row>
    <row r="22" spans="2:5" x14ac:dyDescent="0.3">
      <c r="B22" s="2">
        <v>17</v>
      </c>
      <c r="C22" s="2">
        <v>606</v>
      </c>
      <c r="D22" s="2">
        <v>39</v>
      </c>
      <c r="E22" s="5">
        <v>6.4356435643564358E-2</v>
      </c>
    </row>
    <row r="23" spans="2:5" x14ac:dyDescent="0.3">
      <c r="B23" s="2">
        <v>18</v>
      </c>
      <c r="C23" s="2">
        <v>290</v>
      </c>
      <c r="D23" s="2">
        <v>31</v>
      </c>
      <c r="E23" s="5">
        <v>0.10689655172413794</v>
      </c>
    </row>
    <row r="24" spans="2:5" x14ac:dyDescent="0.3">
      <c r="B24" s="2">
        <v>19</v>
      </c>
      <c r="C24" s="2">
        <v>265</v>
      </c>
      <c r="D24" s="2">
        <v>23</v>
      </c>
      <c r="E24" s="5">
        <v>8.6792452830188674E-2</v>
      </c>
    </row>
    <row r="25" spans="2:5" x14ac:dyDescent="0.3">
      <c r="B25" s="2">
        <v>21</v>
      </c>
      <c r="C25" s="2">
        <v>271</v>
      </c>
      <c r="D25" s="2">
        <v>49</v>
      </c>
      <c r="E25" s="5">
        <v>0.18081180811808117</v>
      </c>
    </row>
    <row r="26" spans="2:5" x14ac:dyDescent="0.3">
      <c r="B26" s="2">
        <v>22</v>
      </c>
      <c r="C26" s="2">
        <v>603</v>
      </c>
      <c r="D26" s="2">
        <v>49</v>
      </c>
      <c r="E26" s="5">
        <v>8.12603648424544E-2</v>
      </c>
    </row>
    <row r="27" spans="2:5" x14ac:dyDescent="0.3">
      <c r="B27" s="2">
        <v>23</v>
      </c>
      <c r="C27" s="2">
        <v>95</v>
      </c>
      <c r="D27" s="2">
        <v>5</v>
      </c>
      <c r="E27" s="5">
        <v>5.2631578947368418E-2</v>
      </c>
    </row>
    <row r="28" spans="2:5" x14ac:dyDescent="0.3">
      <c r="B28" s="2">
        <v>24</v>
      </c>
      <c r="C28" s="2">
        <v>407</v>
      </c>
      <c r="D28" s="2">
        <v>29</v>
      </c>
      <c r="E28" s="5">
        <v>7.125307125307126E-2</v>
      </c>
    </row>
    <row r="29" spans="2:5" x14ac:dyDescent="0.3">
      <c r="B29" s="2">
        <v>25</v>
      </c>
      <c r="C29" s="2">
        <v>851</v>
      </c>
      <c r="D29" s="2">
        <v>121</v>
      </c>
      <c r="E29" s="5">
        <v>0.14218566392479437</v>
      </c>
    </row>
    <row r="30" spans="2:5" x14ac:dyDescent="0.3">
      <c r="B30" s="2">
        <v>26</v>
      </c>
      <c r="C30" s="2">
        <v>795</v>
      </c>
      <c r="D30" s="2">
        <v>83</v>
      </c>
      <c r="E30" s="5">
        <v>0.10440251572327044</v>
      </c>
    </row>
    <row r="31" spans="2:5" x14ac:dyDescent="0.3">
      <c r="B31" s="2">
        <v>27</v>
      </c>
      <c r="C31" s="2">
        <v>607</v>
      </c>
      <c r="D31" s="2">
        <v>53</v>
      </c>
      <c r="E31" s="5">
        <v>8.7314662273476118E-2</v>
      </c>
    </row>
    <row r="32" spans="2:5" x14ac:dyDescent="0.3">
      <c r="B32" s="2">
        <v>28</v>
      </c>
      <c r="C32" s="2">
        <v>515</v>
      </c>
      <c r="D32" s="2">
        <v>46</v>
      </c>
      <c r="E32" s="5">
        <v>8.9320388349514557E-2</v>
      </c>
    </row>
    <row r="33" spans="2:5" x14ac:dyDescent="0.3">
      <c r="B33" s="2">
        <v>29</v>
      </c>
      <c r="C33" s="2">
        <v>913</v>
      </c>
      <c r="D33" s="2">
        <v>71</v>
      </c>
      <c r="E33" s="5">
        <v>7.7765607886089813E-2</v>
      </c>
    </row>
    <row r="34" spans="2:5" x14ac:dyDescent="0.3">
      <c r="B34" s="2">
        <v>31</v>
      </c>
      <c r="C34" s="2">
        <v>1025</v>
      </c>
      <c r="D34" s="2">
        <v>15</v>
      </c>
      <c r="E34" s="5">
        <v>9.170731707317073E-2</v>
      </c>
    </row>
    <row r="35" spans="2:5" x14ac:dyDescent="0.3">
      <c r="B35" s="2">
        <v>32</v>
      </c>
      <c r="C35" s="2">
        <v>162</v>
      </c>
      <c r="D35" s="2">
        <v>94</v>
      </c>
      <c r="E35" s="5">
        <v>4.9382716049382713E-2</v>
      </c>
    </row>
    <row r="36" spans="2:5" x14ac:dyDescent="0.3">
      <c r="B36" s="2">
        <v>33</v>
      </c>
      <c r="C36" s="2">
        <v>1214</v>
      </c>
      <c r="D36" s="2">
        <v>8</v>
      </c>
      <c r="E36" s="5">
        <v>7.3311367380560127E-2</v>
      </c>
    </row>
    <row r="37" spans="2:5" x14ac:dyDescent="0.3">
      <c r="B37" s="2">
        <v>34</v>
      </c>
      <c r="C37" s="2">
        <v>746</v>
      </c>
      <c r="D37" s="2">
        <v>89</v>
      </c>
      <c r="E37" s="5">
        <v>6.1662198391420911E-2</v>
      </c>
    </row>
    <row r="38" spans="2:5" x14ac:dyDescent="0.3">
      <c r="B38" s="2">
        <v>35</v>
      </c>
      <c r="C38" s="2">
        <v>1041</v>
      </c>
      <c r="D38" s="2">
        <v>46</v>
      </c>
      <c r="E38" s="5">
        <v>0.11143131604226705</v>
      </c>
    </row>
    <row r="39" spans="2:5" x14ac:dyDescent="0.3">
      <c r="B39" s="2">
        <v>36</v>
      </c>
      <c r="C39" s="2">
        <v>250</v>
      </c>
      <c r="D39" s="2">
        <v>116</v>
      </c>
      <c r="E39" s="5">
        <v>5.1999999999999998E-2</v>
      </c>
    </row>
    <row r="40" spans="2:5" x14ac:dyDescent="0.3">
      <c r="B40" s="2">
        <v>37</v>
      </c>
      <c r="C40" s="2">
        <v>558</v>
      </c>
      <c r="D40" s="2">
        <v>13</v>
      </c>
      <c r="E40" s="5">
        <v>9.8566308243727599E-2</v>
      </c>
    </row>
    <row r="41" spans="2:5" x14ac:dyDescent="0.3">
      <c r="B41" s="2">
        <v>38</v>
      </c>
      <c r="C41" s="2">
        <v>1529</v>
      </c>
      <c r="D41" s="2">
        <v>55</v>
      </c>
      <c r="E41" s="5">
        <v>0.131458469587966</v>
      </c>
    </row>
    <row r="42" spans="2:5" x14ac:dyDescent="0.3">
      <c r="B42" s="2">
        <v>39</v>
      </c>
      <c r="C42" s="2">
        <v>532</v>
      </c>
      <c r="D42" s="2">
        <v>201</v>
      </c>
      <c r="E42" s="5">
        <v>0.13533834586466165</v>
      </c>
    </row>
    <row r="43" spans="2:5" x14ac:dyDescent="0.3">
      <c r="B43" s="2">
        <v>40</v>
      </c>
      <c r="C43" s="2">
        <v>383</v>
      </c>
      <c r="D43" s="2">
        <v>72</v>
      </c>
      <c r="E43" s="5">
        <v>2.3498694516971279E-2</v>
      </c>
    </row>
    <row r="44" spans="2:5" x14ac:dyDescent="0.3">
      <c r="B44" s="2">
        <v>41</v>
      </c>
      <c r="C44" s="2">
        <v>361</v>
      </c>
      <c r="D44" s="2">
        <v>9</v>
      </c>
      <c r="E44" s="5">
        <v>7.7562326869806089E-2</v>
      </c>
    </row>
    <row r="45" spans="2:5" x14ac:dyDescent="0.3">
      <c r="B45" s="2">
        <v>42</v>
      </c>
      <c r="C45" s="2">
        <v>1339</v>
      </c>
      <c r="D45" s="2">
        <v>28</v>
      </c>
      <c r="E45" s="5">
        <v>0.12471994025392083</v>
      </c>
    </row>
    <row r="46" spans="2:5" x14ac:dyDescent="0.3">
      <c r="B46" s="2">
        <v>43</v>
      </c>
      <c r="C46" s="2">
        <v>425</v>
      </c>
      <c r="D46" s="2">
        <v>167</v>
      </c>
      <c r="E46" s="5">
        <v>0.12235294117647059</v>
      </c>
    </row>
    <row r="47" spans="2:5" x14ac:dyDescent="0.3">
      <c r="B47" s="2">
        <v>44</v>
      </c>
      <c r="C47" s="2">
        <v>1458</v>
      </c>
      <c r="D47" s="2">
        <v>52</v>
      </c>
      <c r="E47" s="5">
        <v>8.9849108367626884E-2</v>
      </c>
    </row>
    <row r="48" spans="2:5" x14ac:dyDescent="0.3">
      <c r="B48" s="2">
        <v>45</v>
      </c>
      <c r="C48" s="2">
        <v>615</v>
      </c>
      <c r="D48" s="2">
        <v>131</v>
      </c>
      <c r="E48" s="5">
        <v>7.1544715447154475E-2</v>
      </c>
    </row>
    <row r="49" spans="2:5" x14ac:dyDescent="0.3">
      <c r="B49" s="2">
        <v>46</v>
      </c>
      <c r="C49" s="2">
        <v>181</v>
      </c>
      <c r="D49" s="2">
        <v>44</v>
      </c>
      <c r="E49" s="5">
        <v>7.18232044198895E-2</v>
      </c>
    </row>
    <row r="50" spans="2:5" x14ac:dyDescent="0.3">
      <c r="B50" s="2">
        <v>47</v>
      </c>
      <c r="C50" s="2">
        <v>384</v>
      </c>
      <c r="D50" s="2">
        <v>13</v>
      </c>
      <c r="E50" s="5">
        <v>4.6875E-2</v>
      </c>
    </row>
    <row r="51" spans="2:5" x14ac:dyDescent="0.3">
      <c r="B51" s="2">
        <v>48</v>
      </c>
      <c r="C51" s="2">
        <v>66</v>
      </c>
      <c r="D51" s="2">
        <v>18</v>
      </c>
      <c r="E51" s="5">
        <v>3.0303030303030304E-2</v>
      </c>
    </row>
    <row r="52" spans="2:5" x14ac:dyDescent="0.3">
      <c r="B52" s="2">
        <v>50</v>
      </c>
      <c r="C52" s="2">
        <v>495</v>
      </c>
      <c r="D52" s="2">
        <v>132</v>
      </c>
      <c r="E52" s="5">
        <v>8.4848484848484854E-2</v>
      </c>
    </row>
    <row r="53" spans="2:5" x14ac:dyDescent="0.3">
      <c r="B53" s="2">
        <v>51</v>
      </c>
      <c r="C53" s="2">
        <v>575</v>
      </c>
      <c r="D53" s="2">
        <v>42</v>
      </c>
      <c r="E53" s="5">
        <v>8.1739130434782606E-2</v>
      </c>
    </row>
    <row r="54" spans="2:5" x14ac:dyDescent="0.3">
      <c r="B54" s="2">
        <v>52</v>
      </c>
      <c r="C54" s="2">
        <v>235</v>
      </c>
      <c r="D54" s="2">
        <v>47</v>
      </c>
      <c r="E54" s="5">
        <v>0.10212765957446808</v>
      </c>
    </row>
    <row r="55" spans="2:5" x14ac:dyDescent="0.3">
      <c r="B55" s="2">
        <v>53</v>
      </c>
      <c r="C55" s="2">
        <v>441</v>
      </c>
      <c r="D55" s="2">
        <v>24</v>
      </c>
      <c r="E55" s="5">
        <v>0.20861678004535147</v>
      </c>
    </row>
    <row r="56" spans="2:5" x14ac:dyDescent="0.3">
      <c r="B56" s="2">
        <v>54</v>
      </c>
      <c r="C56" s="2">
        <v>552</v>
      </c>
      <c r="D56" s="2">
        <v>92</v>
      </c>
      <c r="E56" s="5">
        <v>5.2536231884057968E-2</v>
      </c>
    </row>
    <row r="57" spans="2:5" x14ac:dyDescent="0.3">
      <c r="B57" s="2">
        <v>55</v>
      </c>
      <c r="C57" s="2">
        <v>169</v>
      </c>
      <c r="D57" s="2">
        <v>29</v>
      </c>
      <c r="E57" s="5">
        <v>7.6923076923076927E-2</v>
      </c>
    </row>
    <row r="58" spans="2:5" x14ac:dyDescent="0.3">
      <c r="B58" s="2">
        <v>56</v>
      </c>
      <c r="C58" s="2">
        <v>863</v>
      </c>
      <c r="D58" s="2">
        <v>13</v>
      </c>
      <c r="E58" s="5">
        <v>5.909617612977984E-2</v>
      </c>
    </row>
    <row r="59" spans="2:5" x14ac:dyDescent="0.3">
      <c r="B59" s="2">
        <v>57</v>
      </c>
      <c r="C59" s="2">
        <v>834</v>
      </c>
      <c r="D59" s="2">
        <v>51</v>
      </c>
      <c r="E59" s="5">
        <v>5.9952038369304558E-2</v>
      </c>
    </row>
    <row r="60" spans="2:5" x14ac:dyDescent="0.3">
      <c r="B60" s="2">
        <v>58</v>
      </c>
      <c r="C60" s="2">
        <v>172</v>
      </c>
      <c r="D60" s="2">
        <v>50</v>
      </c>
      <c r="E60" s="5">
        <v>9.3023255813953487E-2</v>
      </c>
    </row>
    <row r="61" spans="2:5" x14ac:dyDescent="0.3">
      <c r="B61" s="2">
        <v>59</v>
      </c>
      <c r="C61" s="2">
        <v>2320</v>
      </c>
      <c r="D61" s="2">
        <v>16</v>
      </c>
      <c r="E61" s="5">
        <v>4.1810344827586207E-2</v>
      </c>
    </row>
    <row r="62" spans="2:5" x14ac:dyDescent="0.3">
      <c r="B62" s="2">
        <v>60</v>
      </c>
      <c r="C62" s="2">
        <v>714</v>
      </c>
      <c r="D62" s="2">
        <v>97</v>
      </c>
      <c r="E62" s="5">
        <v>6.3025210084033612E-2</v>
      </c>
    </row>
    <row r="63" spans="2:5" x14ac:dyDescent="0.3">
      <c r="B63" s="2">
        <v>61</v>
      </c>
      <c r="C63" s="2">
        <v>365</v>
      </c>
      <c r="D63" s="2">
        <v>45</v>
      </c>
      <c r="E63" s="5">
        <v>0.17260273972602741</v>
      </c>
    </row>
    <row r="64" spans="2:5" x14ac:dyDescent="0.3">
      <c r="B64" s="2">
        <v>62</v>
      </c>
      <c r="C64" s="2">
        <v>1073</v>
      </c>
      <c r="D64" s="2">
        <v>63</v>
      </c>
      <c r="E64" s="5">
        <v>5.0326188257222737E-2</v>
      </c>
    </row>
    <row r="65" spans="2:5" x14ac:dyDescent="0.3">
      <c r="B65" s="2">
        <v>63</v>
      </c>
      <c r="C65" s="2">
        <v>720</v>
      </c>
      <c r="D65" s="2">
        <v>54</v>
      </c>
      <c r="E65" s="5">
        <v>0.10555555555555556</v>
      </c>
    </row>
    <row r="66" spans="2:5" x14ac:dyDescent="0.3">
      <c r="B66" s="2">
        <v>64</v>
      </c>
      <c r="C66" s="2">
        <v>721</v>
      </c>
      <c r="D66" s="2">
        <v>76</v>
      </c>
      <c r="E66" s="5">
        <v>7.2122052704576972E-2</v>
      </c>
    </row>
    <row r="67" spans="2:5" x14ac:dyDescent="0.3">
      <c r="B67" s="2">
        <v>65</v>
      </c>
      <c r="C67" s="2">
        <v>216</v>
      </c>
      <c r="D67" s="2">
        <v>52</v>
      </c>
      <c r="E67" s="5">
        <v>8.3333333333333329E-2</v>
      </c>
    </row>
    <row r="68" spans="2:5" x14ac:dyDescent="0.3">
      <c r="B68" s="2">
        <v>66</v>
      </c>
      <c r="C68" s="2">
        <v>265</v>
      </c>
      <c r="D68" s="2">
        <v>18</v>
      </c>
      <c r="E68" s="5">
        <v>4.5283018867924525E-2</v>
      </c>
    </row>
    <row r="69" spans="2:5" x14ac:dyDescent="0.3">
      <c r="B69" s="2">
        <v>67</v>
      </c>
      <c r="C69" s="2">
        <v>1301</v>
      </c>
      <c r="D69" s="2">
        <v>12</v>
      </c>
      <c r="E69" s="5">
        <v>5.1498847040737893E-2</v>
      </c>
    </row>
    <row r="70" spans="2:5" x14ac:dyDescent="0.3">
      <c r="B70" s="2">
        <v>68</v>
      </c>
      <c r="C70" s="2">
        <v>834</v>
      </c>
      <c r="D70" s="2">
        <v>67</v>
      </c>
      <c r="E70" s="5">
        <v>4.7961630695443645E-2</v>
      </c>
    </row>
    <row r="71" spans="2:5" x14ac:dyDescent="0.3">
      <c r="B71" s="2">
        <v>69</v>
      </c>
      <c r="C71" s="2">
        <v>2424</v>
      </c>
      <c r="D71" s="2">
        <v>40</v>
      </c>
      <c r="E71" s="5">
        <v>9.0759075907590761E-2</v>
      </c>
    </row>
    <row r="72" spans="2:5" x14ac:dyDescent="0.3">
      <c r="B72" s="2">
        <v>70</v>
      </c>
      <c r="C72" s="2">
        <v>310</v>
      </c>
      <c r="D72" s="2">
        <v>220</v>
      </c>
      <c r="E72" s="5">
        <v>0.1064516129032258</v>
      </c>
    </row>
    <row r="73" spans="2:5" x14ac:dyDescent="0.3">
      <c r="B73" s="2">
        <v>71</v>
      </c>
      <c r="C73" s="2">
        <v>659</v>
      </c>
      <c r="D73" s="2">
        <v>33</v>
      </c>
      <c r="E73" s="5">
        <v>9.1047040971168433E-2</v>
      </c>
    </row>
    <row r="74" spans="2:5" x14ac:dyDescent="0.3">
      <c r="B74" s="2">
        <v>72</v>
      </c>
      <c r="C74" s="2">
        <v>574</v>
      </c>
      <c r="D74" s="2">
        <v>60</v>
      </c>
      <c r="E74" s="5">
        <v>8.885017421602788E-2</v>
      </c>
    </row>
    <row r="75" spans="2:5" x14ac:dyDescent="0.3">
      <c r="B75" s="2">
        <v>73</v>
      </c>
      <c r="C75" s="2">
        <v>509</v>
      </c>
      <c r="D75" s="2">
        <v>51</v>
      </c>
      <c r="E75" s="5">
        <v>0.10609037328094302</v>
      </c>
    </row>
    <row r="76" spans="2:5" x14ac:dyDescent="0.3">
      <c r="B76" s="2">
        <v>74</v>
      </c>
      <c r="C76" s="2">
        <v>1204</v>
      </c>
      <c r="D76" s="2">
        <v>54</v>
      </c>
      <c r="E76" s="5">
        <v>0.19767441860465115</v>
      </c>
    </row>
    <row r="77" spans="2:5" x14ac:dyDescent="0.3">
      <c r="B77" s="2">
        <v>75</v>
      </c>
      <c r="C77" s="2">
        <v>2333</v>
      </c>
      <c r="D77" s="2">
        <v>238</v>
      </c>
      <c r="E77" s="5">
        <v>9.0012858979854268E-3</v>
      </c>
    </row>
    <row r="78" spans="2:5" x14ac:dyDescent="0.3">
      <c r="B78" s="2">
        <v>76</v>
      </c>
      <c r="C78" s="2">
        <v>1061</v>
      </c>
      <c r="D78" s="2">
        <v>21</v>
      </c>
      <c r="E78" s="5">
        <v>7.7285579641847318E-2</v>
      </c>
    </row>
    <row r="79" spans="2:5" x14ac:dyDescent="0.3">
      <c r="B79" s="2">
        <v>77</v>
      </c>
      <c r="C79" s="2">
        <v>1088</v>
      </c>
      <c r="D79" s="2">
        <v>82</v>
      </c>
      <c r="E79" s="5">
        <v>6.158088235294118E-2</v>
      </c>
    </row>
    <row r="80" spans="2:5" x14ac:dyDescent="0.3">
      <c r="B80" s="2">
        <v>78</v>
      </c>
      <c r="C80" s="2">
        <v>883</v>
      </c>
      <c r="D80" s="2">
        <v>67</v>
      </c>
      <c r="E80" s="5">
        <v>3.9637599093997736E-2</v>
      </c>
    </row>
    <row r="81" spans="2:5" x14ac:dyDescent="0.3">
      <c r="B81" s="2">
        <v>79</v>
      </c>
      <c r="C81" s="2">
        <v>463</v>
      </c>
      <c r="D81" s="2">
        <v>35</v>
      </c>
      <c r="E81" s="5">
        <v>8.8552915766738655E-2</v>
      </c>
    </row>
    <row r="82" spans="2:5" x14ac:dyDescent="0.3">
      <c r="B82" s="2">
        <v>80</v>
      </c>
      <c r="C82" s="2">
        <v>520</v>
      </c>
      <c r="D82" s="2">
        <v>41</v>
      </c>
      <c r="E82" s="5">
        <v>6.1538461538461542E-2</v>
      </c>
    </row>
    <row r="83" spans="2:5" x14ac:dyDescent="0.3">
      <c r="B83" s="2">
        <v>81</v>
      </c>
      <c r="C83" s="2">
        <v>207</v>
      </c>
      <c r="D83" s="2">
        <v>32</v>
      </c>
      <c r="E83" s="5">
        <v>0.19323671497584541</v>
      </c>
    </row>
    <row r="84" spans="2:5" x14ac:dyDescent="0.3">
      <c r="B84" s="2">
        <v>82</v>
      </c>
      <c r="C84" s="2">
        <v>225</v>
      </c>
      <c r="D84" s="2">
        <v>40</v>
      </c>
      <c r="E84" s="5">
        <v>5.7777777777777775E-2</v>
      </c>
    </row>
    <row r="85" spans="2:5" x14ac:dyDescent="0.3">
      <c r="B85" s="2">
        <v>83</v>
      </c>
      <c r="C85" s="2">
        <v>696</v>
      </c>
      <c r="D85" s="2">
        <v>13</v>
      </c>
      <c r="E85" s="5">
        <v>6.0344827586206899E-2</v>
      </c>
    </row>
    <row r="86" spans="2:5" x14ac:dyDescent="0.3">
      <c r="B86" s="2">
        <v>84</v>
      </c>
      <c r="C86" s="2">
        <v>532</v>
      </c>
      <c r="D86" s="2">
        <v>42</v>
      </c>
      <c r="E86" s="5">
        <v>7.8947368421052627E-2</v>
      </c>
    </row>
    <row r="87" spans="2:5" x14ac:dyDescent="0.3">
      <c r="B87" s="2">
        <v>85</v>
      </c>
      <c r="C87" s="2">
        <v>1016</v>
      </c>
      <c r="D87" s="2">
        <v>42</v>
      </c>
      <c r="E87" s="5">
        <v>0.12204724409448819</v>
      </c>
    </row>
    <row r="88" spans="2:5" x14ac:dyDescent="0.3">
      <c r="B88" s="2">
        <v>86</v>
      </c>
      <c r="C88" s="2">
        <v>421</v>
      </c>
      <c r="D88" s="2">
        <v>124</v>
      </c>
      <c r="E88" s="5">
        <v>7.1258907363420429E-2</v>
      </c>
    </row>
    <row r="89" spans="2:5" x14ac:dyDescent="0.3">
      <c r="B89" s="2">
        <v>87</v>
      </c>
      <c r="C89" s="2">
        <v>409</v>
      </c>
      <c r="D89" s="2">
        <v>30</v>
      </c>
      <c r="E89" s="5">
        <v>0.1100244498777506</v>
      </c>
    </row>
    <row r="90" spans="2:5" x14ac:dyDescent="0.3">
      <c r="B90" s="2">
        <v>88</v>
      </c>
      <c r="C90" s="2">
        <v>568</v>
      </c>
      <c r="D90" s="2">
        <v>45</v>
      </c>
      <c r="E90" s="5">
        <v>6.8661971830985921E-2</v>
      </c>
    </row>
    <row r="91" spans="2:5" x14ac:dyDescent="0.3">
      <c r="B91" s="2">
        <v>89</v>
      </c>
      <c r="C91" s="2">
        <v>378</v>
      </c>
      <c r="D91" s="2">
        <v>39</v>
      </c>
      <c r="E91" s="5">
        <v>0.12698412698412698</v>
      </c>
    </row>
    <row r="92" spans="2:5" x14ac:dyDescent="0.3">
      <c r="B92" s="2">
        <v>90</v>
      </c>
      <c r="C92" s="2">
        <v>141</v>
      </c>
      <c r="D92" s="2">
        <v>48</v>
      </c>
      <c r="E92" s="5">
        <v>0.1773049645390071</v>
      </c>
    </row>
    <row r="93" spans="2:5" x14ac:dyDescent="0.3">
      <c r="B93" s="2">
        <v>91</v>
      </c>
      <c r="C93" s="2">
        <v>827</v>
      </c>
      <c r="D93" s="2">
        <v>25</v>
      </c>
      <c r="E93" s="5">
        <v>4.3530834340991538E-2</v>
      </c>
    </row>
    <row r="94" spans="2:5" x14ac:dyDescent="0.3">
      <c r="B94" s="2">
        <v>92</v>
      </c>
      <c r="C94" s="2">
        <v>1046</v>
      </c>
      <c r="D94" s="2">
        <v>36</v>
      </c>
      <c r="E94" s="5">
        <v>1.338432122370937E-2</v>
      </c>
    </row>
    <row r="95" spans="2:5" x14ac:dyDescent="0.3">
      <c r="B95" s="2">
        <v>93</v>
      </c>
      <c r="C95" s="2">
        <v>741</v>
      </c>
      <c r="D95" s="2">
        <v>14</v>
      </c>
      <c r="E95" s="5">
        <v>3.9136302294197033E-2</v>
      </c>
    </row>
    <row r="96" spans="2:5" x14ac:dyDescent="0.3">
      <c r="B96" s="2">
        <v>94</v>
      </c>
      <c r="C96" s="2">
        <v>690</v>
      </c>
      <c r="D96" s="2">
        <v>29</v>
      </c>
      <c r="E96" s="5">
        <v>3.3333333333333333E-2</v>
      </c>
    </row>
    <row r="97" spans="2:5" x14ac:dyDescent="0.3">
      <c r="B97" s="2">
        <v>95</v>
      </c>
      <c r="C97" s="2">
        <v>844</v>
      </c>
      <c r="D97" s="2">
        <v>23</v>
      </c>
      <c r="E97" s="5">
        <v>4.6208530805687202E-2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18" sqref="H18"/>
    </sheetView>
  </sheetViews>
  <sheetFormatPr baseColWidth="10" defaultRowHeight="14.4" x14ac:dyDescent="0.3"/>
  <sheetData>
    <row r="1" spans="1:3" x14ac:dyDescent="0.3">
      <c r="A1" s="13" t="s">
        <v>159</v>
      </c>
    </row>
    <row r="2" spans="1:3" x14ac:dyDescent="0.3">
      <c r="A2" s="19" t="s">
        <v>160</v>
      </c>
    </row>
    <row r="3" spans="1:3" x14ac:dyDescent="0.3">
      <c r="A3" s="19" t="s">
        <v>146</v>
      </c>
    </row>
    <row r="4" spans="1:3" x14ac:dyDescent="0.3">
      <c r="A4" s="2" t="s">
        <v>156</v>
      </c>
      <c r="B4" s="2" t="s">
        <v>157</v>
      </c>
      <c r="C4" s="2" t="s">
        <v>158</v>
      </c>
    </row>
    <row r="5" spans="1:3" x14ac:dyDescent="0.3">
      <c r="A5" s="45" t="s">
        <v>148</v>
      </c>
      <c r="B5" s="45">
        <v>1277</v>
      </c>
      <c r="C5" s="79">
        <v>0.25761549324188016</v>
      </c>
    </row>
    <row r="6" spans="1:3" x14ac:dyDescent="0.3">
      <c r="A6" s="45" t="s">
        <v>149</v>
      </c>
      <c r="B6" s="45">
        <v>876</v>
      </c>
      <c r="C6" s="79">
        <v>0.17671979019568287</v>
      </c>
    </row>
    <row r="7" spans="1:3" x14ac:dyDescent="0.3">
      <c r="A7" s="45" t="s">
        <v>150</v>
      </c>
      <c r="B7" s="45">
        <v>996</v>
      </c>
      <c r="C7" s="79">
        <v>0.20092798063344766</v>
      </c>
    </row>
    <row r="8" spans="1:3" x14ac:dyDescent="0.3">
      <c r="A8" s="45" t="s">
        <v>151</v>
      </c>
      <c r="B8" s="45">
        <v>566</v>
      </c>
      <c r="C8" s="79">
        <v>0.11418196489812386</v>
      </c>
    </row>
    <row r="9" spans="1:3" x14ac:dyDescent="0.3">
      <c r="A9" s="45" t="s">
        <v>152</v>
      </c>
      <c r="B9" s="45">
        <v>522</v>
      </c>
      <c r="C9" s="79">
        <v>0.10530562840427678</v>
      </c>
    </row>
    <row r="10" spans="1:3" x14ac:dyDescent="0.3">
      <c r="A10" s="45" t="s">
        <v>153</v>
      </c>
      <c r="B10" s="45">
        <v>488</v>
      </c>
      <c r="C10" s="79">
        <v>9.8446641113576761E-2</v>
      </c>
    </row>
    <row r="11" spans="1:3" x14ac:dyDescent="0.3">
      <c r="A11" s="45" t="s">
        <v>154</v>
      </c>
      <c r="B11" s="45">
        <v>188</v>
      </c>
      <c r="C11" s="79">
        <v>3.792616501916482E-2</v>
      </c>
    </row>
    <row r="12" spans="1:3" x14ac:dyDescent="0.3">
      <c r="A12" s="45" t="s">
        <v>155</v>
      </c>
      <c r="B12" s="45">
        <v>44</v>
      </c>
      <c r="C12" s="79">
        <v>8.876336493847085E-3</v>
      </c>
    </row>
    <row r="13" spans="1:3" x14ac:dyDescent="0.3">
      <c r="A13" s="45" t="s">
        <v>38</v>
      </c>
      <c r="B13" s="45">
        <v>4957</v>
      </c>
      <c r="C13" s="4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5" sqref="E15"/>
    </sheetView>
  </sheetViews>
  <sheetFormatPr baseColWidth="10" defaultRowHeight="14.4" x14ac:dyDescent="0.3"/>
  <sheetData>
    <row r="1" spans="1:4" x14ac:dyDescent="0.3">
      <c r="A1" s="83" t="s">
        <v>172</v>
      </c>
    </row>
    <row r="2" spans="1:4" x14ac:dyDescent="0.3">
      <c r="A2" s="19" t="s">
        <v>173</v>
      </c>
    </row>
    <row r="3" spans="1:4" x14ac:dyDescent="0.3">
      <c r="A3" s="19" t="s">
        <v>160</v>
      </c>
    </row>
    <row r="4" spans="1:4" x14ac:dyDescent="0.3">
      <c r="A4" s="45"/>
      <c r="B4" s="45" t="s">
        <v>161</v>
      </c>
      <c r="C4" s="45" t="s">
        <v>162</v>
      </c>
      <c r="D4" s="45" t="s">
        <v>171</v>
      </c>
    </row>
    <row r="5" spans="1:4" x14ac:dyDescent="0.3">
      <c r="A5" s="81" t="s">
        <v>163</v>
      </c>
      <c r="B5" s="45">
        <v>49.000000000000007</v>
      </c>
      <c r="C5" s="45">
        <v>94.807162448979568</v>
      </c>
      <c r="D5" s="46">
        <v>1.3366066557555923E-2</v>
      </c>
    </row>
    <row r="6" spans="1:4" x14ac:dyDescent="0.3">
      <c r="A6" s="81" t="s">
        <v>164</v>
      </c>
      <c r="B6" s="45">
        <v>184.00000000000003</v>
      </c>
      <c r="C6" s="45">
        <v>54.471919836956516</v>
      </c>
      <c r="D6" s="46">
        <v>5.0190943807965099E-2</v>
      </c>
    </row>
    <row r="7" spans="1:4" x14ac:dyDescent="0.3">
      <c r="A7" s="81" t="s">
        <v>165</v>
      </c>
      <c r="B7" s="45">
        <v>10</v>
      </c>
      <c r="C7" s="45">
        <v>25.88486</v>
      </c>
      <c r="D7" s="46">
        <v>2.7277686852154939E-3</v>
      </c>
    </row>
    <row r="8" spans="1:4" x14ac:dyDescent="0.3">
      <c r="A8" s="81" t="s">
        <v>166</v>
      </c>
      <c r="B8" s="45">
        <v>435.00000000000011</v>
      </c>
      <c r="C8" s="45">
        <v>140.48516643678161</v>
      </c>
      <c r="D8" s="46">
        <v>0.11865793780687402</v>
      </c>
    </row>
    <row r="9" spans="1:4" x14ac:dyDescent="0.3">
      <c r="A9" s="81" t="s">
        <v>167</v>
      </c>
      <c r="B9" s="45">
        <v>450.99999999999994</v>
      </c>
      <c r="C9" s="45">
        <v>58.397617427937895</v>
      </c>
      <c r="D9" s="46">
        <v>0.12302236770321877</v>
      </c>
    </row>
    <row r="10" spans="1:4" x14ac:dyDescent="0.3">
      <c r="A10" s="81" t="s">
        <v>168</v>
      </c>
      <c r="B10" s="45">
        <v>35</v>
      </c>
      <c r="C10" s="45">
        <v>88.759731714285735</v>
      </c>
      <c r="D10" s="46">
        <v>9.5471903982542287E-3</v>
      </c>
    </row>
    <row r="11" spans="1:4" x14ac:dyDescent="0.3">
      <c r="A11" s="81" t="s">
        <v>169</v>
      </c>
      <c r="B11" s="45">
        <v>2491.9999999999995</v>
      </c>
      <c r="C11" s="45">
        <v>125.8348435272874</v>
      </c>
      <c r="D11" s="46">
        <v>0.67975995635570097</v>
      </c>
    </row>
    <row r="12" spans="1:4" x14ac:dyDescent="0.3">
      <c r="A12" s="81" t="s">
        <v>170</v>
      </c>
      <c r="B12" s="45">
        <v>10</v>
      </c>
      <c r="C12" s="45">
        <v>124.34971</v>
      </c>
      <c r="D12" s="46">
        <v>2.7277686852154939E-3</v>
      </c>
    </row>
    <row r="13" spans="1:4" x14ac:dyDescent="0.3">
      <c r="A13" s="81" t="s">
        <v>38</v>
      </c>
      <c r="B13" s="45">
        <v>3665.9999999999995</v>
      </c>
      <c r="C13" s="45"/>
      <c r="D13" s="4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K15" sqref="K15"/>
    </sheetView>
  </sheetViews>
  <sheetFormatPr baseColWidth="10" defaultRowHeight="14.4" x14ac:dyDescent="0.3"/>
  <sheetData>
    <row r="1" spans="1:4" x14ac:dyDescent="0.3">
      <c r="A1" s="82" t="s">
        <v>191</v>
      </c>
    </row>
    <row r="2" spans="1:4" x14ac:dyDescent="0.3">
      <c r="A2" s="19" t="s">
        <v>173</v>
      </c>
    </row>
    <row r="3" spans="1:4" x14ac:dyDescent="0.3">
      <c r="A3" s="19" t="s">
        <v>160</v>
      </c>
    </row>
    <row r="4" spans="1:4" x14ac:dyDescent="0.3">
      <c r="A4" s="2"/>
      <c r="B4" s="2" t="s">
        <v>174</v>
      </c>
      <c r="C4" s="37" t="s">
        <v>175</v>
      </c>
      <c r="D4" s="37" t="s">
        <v>176</v>
      </c>
    </row>
    <row r="5" spans="1:4" x14ac:dyDescent="0.3">
      <c r="A5" s="37">
        <v>10</v>
      </c>
      <c r="B5" s="2" t="s">
        <v>177</v>
      </c>
      <c r="C5" s="2">
        <v>137809104.95999989</v>
      </c>
      <c r="D5" s="2">
        <v>1107</v>
      </c>
    </row>
    <row r="6" spans="1:4" x14ac:dyDescent="0.3">
      <c r="A6" s="37">
        <v>14</v>
      </c>
      <c r="B6" s="2" t="s">
        <v>178</v>
      </c>
      <c r="C6" s="2">
        <v>121876827.88</v>
      </c>
      <c r="D6" s="2">
        <v>1068</v>
      </c>
    </row>
    <row r="7" spans="1:4" x14ac:dyDescent="0.3">
      <c r="A7" s="37">
        <v>7</v>
      </c>
      <c r="B7" s="2" t="s">
        <v>179</v>
      </c>
      <c r="C7" s="2">
        <v>97275631.519999996</v>
      </c>
      <c r="D7" s="2">
        <v>609</v>
      </c>
    </row>
    <row r="8" spans="1:4" x14ac:dyDescent="0.3">
      <c r="A8" s="37">
        <v>15</v>
      </c>
      <c r="B8" s="2" t="s">
        <v>180</v>
      </c>
      <c r="C8" s="2">
        <v>54035147.039999977</v>
      </c>
      <c r="D8" s="2">
        <v>520</v>
      </c>
    </row>
    <row r="9" spans="1:4" x14ac:dyDescent="0.3">
      <c r="A9" s="37">
        <v>11</v>
      </c>
      <c r="B9" s="2" t="s">
        <v>181</v>
      </c>
      <c r="C9" s="2">
        <f xml:space="preserve"> 36966606.19 + 479798.94</f>
        <v>37446405.129999995</v>
      </c>
      <c r="D9" s="2">
        <v>518</v>
      </c>
    </row>
    <row r="10" spans="1:4" x14ac:dyDescent="0.3">
      <c r="A10" s="37">
        <v>5</v>
      </c>
      <c r="B10" s="2" t="s">
        <v>182</v>
      </c>
      <c r="C10" s="2">
        <v>80201734.199999988</v>
      </c>
      <c r="D10" s="2">
        <v>462</v>
      </c>
    </row>
    <row r="11" spans="1:4" x14ac:dyDescent="0.3">
      <c r="A11" s="37">
        <v>12</v>
      </c>
      <c r="B11" s="2" t="s">
        <v>183</v>
      </c>
      <c r="C11" s="2">
        <v>45528383.590000004</v>
      </c>
      <c r="D11" s="2">
        <v>379</v>
      </c>
    </row>
    <row r="12" spans="1:4" x14ac:dyDescent="0.3">
      <c r="A12" s="37">
        <v>4</v>
      </c>
      <c r="B12" s="2" t="s">
        <v>184</v>
      </c>
      <c r="C12" s="2">
        <v>23438542.79999999</v>
      </c>
      <c r="D12" s="2">
        <v>276</v>
      </c>
    </row>
    <row r="13" spans="1:4" x14ac:dyDescent="0.3">
      <c r="A13" s="37">
        <v>9</v>
      </c>
      <c r="B13" s="2" t="s">
        <v>185</v>
      </c>
      <c r="C13" s="2">
        <v>31343290.24000001</v>
      </c>
      <c r="D13" s="2">
        <v>196</v>
      </c>
    </row>
    <row r="14" spans="1:4" x14ac:dyDescent="0.3">
      <c r="A14" s="37">
        <v>1</v>
      </c>
      <c r="B14" s="2" t="s">
        <v>186</v>
      </c>
      <c r="C14" s="2">
        <v>18339529.24000001</v>
      </c>
      <c r="D14" s="2">
        <v>118</v>
      </c>
    </row>
    <row r="15" spans="1:4" x14ac:dyDescent="0.3">
      <c r="A15" s="37">
        <v>6</v>
      </c>
      <c r="B15" s="2" t="s">
        <v>187</v>
      </c>
      <c r="C15" s="2">
        <v>9893126.290000001</v>
      </c>
      <c r="D15" s="2">
        <v>71</v>
      </c>
    </row>
    <row r="16" spans="1:4" x14ac:dyDescent="0.3">
      <c r="A16" s="37">
        <v>8</v>
      </c>
      <c r="B16" s="2" t="s">
        <v>188</v>
      </c>
      <c r="C16" s="2">
        <v>4558128.9800000004</v>
      </c>
      <c r="D16" s="2">
        <v>50</v>
      </c>
    </row>
    <row r="17" spans="1:4" x14ac:dyDescent="0.3">
      <c r="A17" s="37">
        <v>0</v>
      </c>
      <c r="B17" s="2" t="s">
        <v>189</v>
      </c>
      <c r="C17" s="2">
        <v>6164792.9900000002</v>
      </c>
      <c r="D17" s="2">
        <v>37</v>
      </c>
    </row>
    <row r="18" spans="1:4" x14ac:dyDescent="0.3">
      <c r="A18" s="37">
        <v>3</v>
      </c>
      <c r="B18" s="2" t="s">
        <v>190</v>
      </c>
      <c r="C18" s="2">
        <v>3468967.31</v>
      </c>
      <c r="D18" s="2">
        <v>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:A3"/>
    </sheetView>
  </sheetViews>
  <sheetFormatPr baseColWidth="10" defaultRowHeight="14.4" x14ac:dyDescent="0.3"/>
  <sheetData>
    <row r="1" spans="1:4" x14ac:dyDescent="0.3">
      <c r="A1" s="84" t="s">
        <v>197</v>
      </c>
    </row>
    <row r="2" spans="1:4" x14ac:dyDescent="0.3">
      <c r="A2" s="19" t="s">
        <v>173</v>
      </c>
    </row>
    <row r="3" spans="1:4" x14ac:dyDescent="0.3">
      <c r="A3" s="19" t="s">
        <v>160</v>
      </c>
    </row>
    <row r="5" spans="1:4" x14ac:dyDescent="0.3">
      <c r="A5" s="49" t="s">
        <v>192</v>
      </c>
      <c r="B5" s="81" t="s">
        <v>195</v>
      </c>
      <c r="C5" s="49" t="s">
        <v>196</v>
      </c>
      <c r="D5" s="81" t="s">
        <v>123</v>
      </c>
    </row>
    <row r="6" spans="1:4" x14ac:dyDescent="0.3">
      <c r="A6" s="45" t="s">
        <v>186</v>
      </c>
      <c r="B6" s="79">
        <v>2.2696568495001353E-2</v>
      </c>
      <c r="C6" s="79">
        <v>2.8077753779697623E-2</v>
      </c>
      <c r="D6" s="79">
        <v>2.4242424242424242E-2</v>
      </c>
    </row>
    <row r="7" spans="1:4" x14ac:dyDescent="0.3">
      <c r="A7" s="45" t="s">
        <v>184</v>
      </c>
      <c r="B7" s="79">
        <v>6.4036746825182386E-2</v>
      </c>
      <c r="C7" s="79">
        <v>3.4557235421166309E-2</v>
      </c>
      <c r="D7" s="79">
        <v>2.1212121212121213E-2</v>
      </c>
    </row>
    <row r="8" spans="1:4" x14ac:dyDescent="0.3">
      <c r="A8" s="45" t="s">
        <v>182</v>
      </c>
      <c r="B8" s="79">
        <v>7.5385031072683059E-2</v>
      </c>
      <c r="C8" s="79">
        <v>0.132829373650108</v>
      </c>
      <c r="D8" s="79">
        <v>0.18181818181818182</v>
      </c>
    </row>
    <row r="9" spans="1:4" x14ac:dyDescent="0.3">
      <c r="A9" s="45" t="s">
        <v>187</v>
      </c>
      <c r="B9" s="79">
        <v>1.1078087003512564E-2</v>
      </c>
      <c r="C9" s="79">
        <v>2.159827213822894E-2</v>
      </c>
      <c r="D9" s="79">
        <v>3.0303030303030304E-2</v>
      </c>
    </row>
    <row r="10" spans="1:4" x14ac:dyDescent="0.3">
      <c r="A10" s="45" t="s">
        <v>179</v>
      </c>
      <c r="B10" s="79">
        <v>0.10402593893542286</v>
      </c>
      <c r="C10" s="79">
        <v>0.16738660907127431</v>
      </c>
      <c r="D10" s="79">
        <v>0.20909090909090908</v>
      </c>
    </row>
    <row r="11" spans="1:4" x14ac:dyDescent="0.3">
      <c r="A11" s="45" t="s">
        <v>188</v>
      </c>
      <c r="B11" s="79">
        <v>1.026749527154823E-2</v>
      </c>
      <c r="C11" s="79">
        <v>1.1879049676025918E-2</v>
      </c>
      <c r="D11" s="79">
        <v>3.0303030303030303E-3</v>
      </c>
    </row>
    <row r="12" spans="1:4" x14ac:dyDescent="0.3">
      <c r="A12" s="45" t="s">
        <v>185</v>
      </c>
      <c r="B12" s="79">
        <v>3.4044852742502026E-2</v>
      </c>
      <c r="C12" s="79">
        <v>6.1555075593952485E-2</v>
      </c>
      <c r="D12" s="79">
        <v>3.9393939393939391E-2</v>
      </c>
    </row>
    <row r="13" spans="1:4" x14ac:dyDescent="0.3">
      <c r="A13" s="45" t="s">
        <v>177</v>
      </c>
      <c r="B13" s="79">
        <v>0.22966765738989461</v>
      </c>
      <c r="C13" s="79">
        <v>0.21706263498920086</v>
      </c>
      <c r="D13" s="79">
        <v>0.16969696969696971</v>
      </c>
    </row>
    <row r="14" spans="1:4" x14ac:dyDescent="0.3">
      <c r="A14" s="45" t="s">
        <v>181</v>
      </c>
      <c r="B14" s="79">
        <v>0.10645771413131586</v>
      </c>
      <c r="C14" s="79">
        <v>0.10691144708423327</v>
      </c>
      <c r="D14" s="79">
        <v>7.575757575757576E-2</v>
      </c>
    </row>
    <row r="15" spans="1:4" x14ac:dyDescent="0.3">
      <c r="A15" s="45" t="s">
        <v>193</v>
      </c>
      <c r="B15" s="79">
        <v>7.6465820048635502E-2</v>
      </c>
      <c r="C15" s="79">
        <v>7.235421166306695E-2</v>
      </c>
      <c r="D15" s="79">
        <v>8.7878787878787876E-2</v>
      </c>
    </row>
    <row r="16" spans="1:4" x14ac:dyDescent="0.3">
      <c r="A16" s="45" t="s">
        <v>178</v>
      </c>
      <c r="B16" s="79">
        <v>0.23480140502566874</v>
      </c>
      <c r="C16" s="79">
        <v>0.1630669546436285</v>
      </c>
      <c r="D16" s="79">
        <v>0.14545454545454545</v>
      </c>
    </row>
    <row r="17" spans="1:4" x14ac:dyDescent="0.3">
      <c r="A17" s="45" t="s">
        <v>194</v>
      </c>
      <c r="B17" s="79">
        <v>0.11537422318292354</v>
      </c>
      <c r="C17" s="79">
        <v>7.5593952483801297E-2</v>
      </c>
      <c r="D17" s="79">
        <v>6.9696969696969702E-2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4" sqref="B4:C4"/>
    </sheetView>
  </sheetViews>
  <sheetFormatPr baseColWidth="10" defaultRowHeight="14.4" x14ac:dyDescent="0.3"/>
  <sheetData>
    <row r="1" spans="1:3" x14ac:dyDescent="0.3">
      <c r="A1" s="35" t="s">
        <v>199</v>
      </c>
    </row>
    <row r="2" spans="1:3" x14ac:dyDescent="0.3">
      <c r="A2" s="19" t="s">
        <v>200</v>
      </c>
    </row>
    <row r="4" spans="1:3" x14ac:dyDescent="0.3">
      <c r="A4" s="81" t="s">
        <v>198</v>
      </c>
      <c r="B4" s="85" t="s">
        <v>88</v>
      </c>
      <c r="C4" s="81" t="s">
        <v>89</v>
      </c>
    </row>
    <row r="5" spans="1:3" x14ac:dyDescent="0.3">
      <c r="A5" s="81">
        <v>0</v>
      </c>
      <c r="B5" s="79">
        <v>9.3509310928816841E-2</v>
      </c>
      <c r="C5" s="79">
        <v>6.3902107409925218E-2</v>
      </c>
    </row>
    <row r="6" spans="1:3" x14ac:dyDescent="0.3">
      <c r="A6" s="81">
        <v>1</v>
      </c>
      <c r="B6" s="79">
        <v>6.8263719538891043E-2</v>
      </c>
      <c r="C6" s="79">
        <v>6.2542488103331073E-2</v>
      </c>
    </row>
    <row r="7" spans="1:3" x14ac:dyDescent="0.3">
      <c r="A7" s="81">
        <v>2</v>
      </c>
      <c r="B7" s="79">
        <v>0.11914799903539626</v>
      </c>
      <c r="C7" s="79">
        <v>0.10673011556764106</v>
      </c>
    </row>
    <row r="8" spans="1:3" x14ac:dyDescent="0.3">
      <c r="A8" s="81">
        <v>3</v>
      </c>
      <c r="B8" s="79">
        <v>0.1748795381545504</v>
      </c>
      <c r="C8" s="79">
        <v>0.19034670292318151</v>
      </c>
    </row>
    <row r="9" spans="1:3" x14ac:dyDescent="0.3">
      <c r="A9" s="81">
        <v>4</v>
      </c>
      <c r="B9" s="79">
        <v>0.19302170104892069</v>
      </c>
      <c r="C9" s="79">
        <v>0.21549966009517335</v>
      </c>
    </row>
    <row r="10" spans="1:3" x14ac:dyDescent="0.3">
      <c r="A10" s="81">
        <v>5</v>
      </c>
      <c r="B10" s="79">
        <v>0.14577612402123946</v>
      </c>
      <c r="C10" s="79">
        <v>0.16519374575118967</v>
      </c>
    </row>
    <row r="11" spans="1:3" x14ac:dyDescent="0.3">
      <c r="A11" s="81">
        <v>6</v>
      </c>
      <c r="B11" s="79">
        <v>8.4531347207192173E-2</v>
      </c>
      <c r="C11" s="79">
        <v>8.7695445275322914E-2</v>
      </c>
    </row>
    <row r="12" spans="1:3" x14ac:dyDescent="0.3">
      <c r="A12" s="81">
        <v>7</v>
      </c>
      <c r="B12" s="79">
        <v>4.4282375925162189E-2</v>
      </c>
      <c r="C12" s="79">
        <v>5.1665533650577841E-2</v>
      </c>
    </row>
    <row r="13" spans="1:3" x14ac:dyDescent="0.3">
      <c r="A13" s="81">
        <v>8</v>
      </c>
      <c r="B13" s="79">
        <v>3.1087040622386399E-2</v>
      </c>
      <c r="C13" s="79">
        <v>2.9911624745071381E-2</v>
      </c>
    </row>
    <row r="14" spans="1:3" x14ac:dyDescent="0.3">
      <c r="A14" s="81">
        <v>9</v>
      </c>
      <c r="B14" s="79">
        <v>4.5500843517444371E-2</v>
      </c>
      <c r="C14" s="79">
        <v>2.6512576478585997E-2</v>
      </c>
    </row>
    <row r="15" spans="1:3" x14ac:dyDescent="0.3">
      <c r="A15" s="43"/>
      <c r="B15" s="43"/>
      <c r="C15" s="4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2" sqref="A2"/>
    </sheetView>
  </sheetViews>
  <sheetFormatPr baseColWidth="10" defaultRowHeight="14.4" x14ac:dyDescent="0.3"/>
  <sheetData>
    <row r="1" spans="1:3" x14ac:dyDescent="0.3">
      <c r="A1" s="13" t="s">
        <v>201</v>
      </c>
    </row>
    <row r="2" spans="1:3" x14ac:dyDescent="0.3">
      <c r="A2" s="19" t="s">
        <v>200</v>
      </c>
    </row>
    <row r="4" spans="1:3" x14ac:dyDescent="0.3">
      <c r="A4" s="81" t="s">
        <v>202</v>
      </c>
      <c r="B4" s="85" t="s">
        <v>88</v>
      </c>
      <c r="C4" s="81" t="s">
        <v>89</v>
      </c>
    </row>
    <row r="5" spans="1:3" x14ac:dyDescent="0.3">
      <c r="A5" s="81">
        <v>0</v>
      </c>
      <c r="B5" s="79">
        <v>0.11822614469976948</v>
      </c>
      <c r="C5" s="79">
        <v>7.9323797139141741E-2</v>
      </c>
    </row>
    <row r="6" spans="1:3" x14ac:dyDescent="0.3">
      <c r="A6" s="81">
        <v>1</v>
      </c>
      <c r="B6" s="79">
        <v>3.4551329236155087E-2</v>
      </c>
      <c r="C6" s="79">
        <v>3.5110533159947985E-2</v>
      </c>
    </row>
    <row r="7" spans="1:3" x14ac:dyDescent="0.3">
      <c r="A7" s="81">
        <v>2</v>
      </c>
      <c r="B7" s="79">
        <v>3.8679481773490794E-2</v>
      </c>
      <c r="C7" s="79">
        <v>4.6163849154746424E-2</v>
      </c>
    </row>
    <row r="8" spans="1:3" x14ac:dyDescent="0.3">
      <c r="A8" s="81">
        <v>3</v>
      </c>
      <c r="B8" s="79">
        <v>4.1799697913418352E-2</v>
      </c>
      <c r="C8" s="79">
        <v>5.2665799739921977E-2</v>
      </c>
    </row>
    <row r="9" spans="1:3" x14ac:dyDescent="0.3">
      <c r="A9" s="81">
        <v>4</v>
      </c>
      <c r="B9" s="79">
        <v>5.8852910002556123E-2</v>
      </c>
      <c r="C9" s="79">
        <v>8.2574772431729518E-2</v>
      </c>
    </row>
    <row r="10" spans="1:3" x14ac:dyDescent="0.3">
      <c r="A10" s="81">
        <v>5</v>
      </c>
      <c r="B10" s="79">
        <v>8.4494834376659431E-2</v>
      </c>
      <c r="C10" s="79">
        <v>0.10143042912873862</v>
      </c>
    </row>
    <row r="11" spans="1:3" x14ac:dyDescent="0.3">
      <c r="A11" s="81">
        <v>6</v>
      </c>
      <c r="B11" s="79">
        <v>9.8118345861480383E-2</v>
      </c>
      <c r="C11" s="79">
        <v>0.11963589076723016</v>
      </c>
    </row>
    <row r="12" spans="1:3" x14ac:dyDescent="0.3">
      <c r="A12" s="81">
        <v>7</v>
      </c>
      <c r="B12" s="79">
        <v>0.10753526185141447</v>
      </c>
      <c r="C12" s="79">
        <v>0.13394018205461639</v>
      </c>
    </row>
    <row r="13" spans="1:3" x14ac:dyDescent="0.3">
      <c r="A13" s="81">
        <v>8</v>
      </c>
      <c r="B13" s="79">
        <v>0.19274371075412483</v>
      </c>
      <c r="C13" s="79">
        <v>0.16970091027308193</v>
      </c>
    </row>
    <row r="14" spans="1:3" x14ac:dyDescent="0.3">
      <c r="A14" s="81">
        <v>9</v>
      </c>
      <c r="B14" s="79">
        <v>0.22499828353093113</v>
      </c>
      <c r="C14" s="79">
        <v>0.17945383615084526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A2" sqref="A2:XFD2"/>
    </sheetView>
  </sheetViews>
  <sheetFormatPr baseColWidth="10" defaultRowHeight="14.4" x14ac:dyDescent="0.3"/>
  <sheetData>
    <row r="1" spans="1:19" x14ac:dyDescent="0.3">
      <c r="A1" s="13" t="s">
        <v>33</v>
      </c>
    </row>
    <row r="2" spans="1:19" x14ac:dyDescent="0.3">
      <c r="A2" s="13"/>
    </row>
    <row r="3" spans="1:19" x14ac:dyDescent="0.3">
      <c r="A3" s="12" t="s">
        <v>32</v>
      </c>
      <c r="B3" s="12"/>
    </row>
    <row r="4" spans="1:19" x14ac:dyDescent="0.3">
      <c r="A4" s="6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23</v>
      </c>
      <c r="Q4" s="7" t="s">
        <v>24</v>
      </c>
      <c r="R4" s="7" t="s">
        <v>25</v>
      </c>
      <c r="S4" s="7" t="s">
        <v>26</v>
      </c>
    </row>
    <row r="5" spans="1:19" x14ac:dyDescent="0.3">
      <c r="A5" s="8" t="s">
        <v>27</v>
      </c>
      <c r="B5" s="9">
        <v>24855.599999999999</v>
      </c>
      <c r="C5" s="9">
        <v>24933.4</v>
      </c>
      <c r="D5" s="9">
        <v>25002.400000000001</v>
      </c>
      <c r="E5" s="9">
        <v>25099.200000000001</v>
      </c>
      <c r="F5" s="9">
        <v>25130.7</v>
      </c>
      <c r="G5" s="9">
        <v>25138.6</v>
      </c>
      <c r="H5" s="9">
        <v>25176.400000000001</v>
      </c>
      <c r="I5" s="9">
        <v>25249.4</v>
      </c>
      <c r="J5" s="9">
        <v>25350.5</v>
      </c>
      <c r="K5" s="9">
        <v>25398.9</v>
      </c>
      <c r="L5" s="9">
        <v>25449.7</v>
      </c>
      <c r="M5" s="9">
        <v>25536.7</v>
      </c>
      <c r="N5" s="9">
        <v>25045.7</v>
      </c>
      <c r="O5" s="9">
        <v>24838.3</v>
      </c>
      <c r="P5" s="9">
        <v>25261.4</v>
      </c>
      <c r="Q5" s="9">
        <v>25244.2</v>
      </c>
      <c r="R5" s="9">
        <v>25392.7</v>
      </c>
      <c r="S5" s="9">
        <v>25682.1</v>
      </c>
    </row>
    <row r="6" spans="1:19" x14ac:dyDescent="0.3">
      <c r="A6" s="8" t="s">
        <v>28</v>
      </c>
      <c r="B6" s="10">
        <v>96.666666666666643</v>
      </c>
      <c r="C6" s="10">
        <v>97.33024691358024</v>
      </c>
      <c r="D6" s="10">
        <v>97.685185185185176</v>
      </c>
      <c r="E6" s="10">
        <v>98.086419753086417</v>
      </c>
      <c r="F6" s="10">
        <v>98.425925925925924</v>
      </c>
      <c r="G6" s="10">
        <v>98.302469135802468</v>
      </c>
      <c r="H6" s="10">
        <v>98.225308641975317</v>
      </c>
      <c r="I6" s="10">
        <v>98.564814814814824</v>
      </c>
      <c r="J6" s="10">
        <v>98.873456790123456</v>
      </c>
      <c r="K6" s="10">
        <v>99.135802469135797</v>
      </c>
      <c r="L6" s="10">
        <v>99.413580246913583</v>
      </c>
      <c r="M6" s="10">
        <v>100</v>
      </c>
      <c r="N6" s="10">
        <v>98.009259259259252</v>
      </c>
      <c r="O6" s="10">
        <v>97.376543209876544</v>
      </c>
      <c r="P6" s="10">
        <v>99.429012345679013</v>
      </c>
      <c r="Q6" s="10">
        <v>99.058641975308646</v>
      </c>
      <c r="R6" s="10">
        <v>100.5246913580247</v>
      </c>
      <c r="S6" s="10">
        <v>101.46604938271605</v>
      </c>
    </row>
    <row r="7" spans="1:19" x14ac:dyDescent="0.3">
      <c r="A7" s="8" t="s">
        <v>29</v>
      </c>
      <c r="B7" s="10">
        <v>99.824021117465847</v>
      </c>
      <c r="C7" s="10">
        <v>100.24197096348433</v>
      </c>
      <c r="D7" s="10">
        <v>100.68191816981958</v>
      </c>
      <c r="E7" s="10">
        <v>101.58380994280684</v>
      </c>
      <c r="F7" s="10">
        <v>101.3198416190057</v>
      </c>
      <c r="G7" s="10">
        <v>100.98988121425428</v>
      </c>
      <c r="H7" s="10">
        <v>100.94588649362075</v>
      </c>
      <c r="I7" s="10">
        <v>100.85789705235371</v>
      </c>
      <c r="J7" s="10">
        <v>100.87989441267047</v>
      </c>
      <c r="K7" s="10">
        <v>100.52793664760227</v>
      </c>
      <c r="L7" s="10">
        <v>100.21997360316762</v>
      </c>
      <c r="M7" s="10">
        <v>100</v>
      </c>
      <c r="N7" s="10">
        <v>96.282446106467219</v>
      </c>
      <c r="O7" s="10">
        <v>96.282446106467219</v>
      </c>
      <c r="P7" s="10">
        <v>96.854377474703028</v>
      </c>
      <c r="Q7" s="10">
        <v>96.876374835019789</v>
      </c>
      <c r="R7" s="10">
        <v>97.074351077870659</v>
      </c>
      <c r="S7" s="10">
        <v>96.986361636603604</v>
      </c>
    </row>
    <row r="8" spans="1:19" x14ac:dyDescent="0.3">
      <c r="A8" s="8" t="s">
        <v>30</v>
      </c>
      <c r="B8" s="10">
        <v>101.56535350900076</v>
      </c>
      <c r="C8" s="10">
        <v>101.72188885990083</v>
      </c>
      <c r="D8" s="10">
        <v>102.34803026350116</v>
      </c>
      <c r="E8" s="10">
        <v>102.58283328985128</v>
      </c>
      <c r="F8" s="10">
        <v>102.13931646230105</v>
      </c>
      <c r="G8" s="10">
        <v>101.66971040960081</v>
      </c>
      <c r="H8" s="10">
        <v>101.20010435690057</v>
      </c>
      <c r="I8" s="10">
        <v>101.35663970780065</v>
      </c>
      <c r="J8" s="10">
        <v>101.59144273415077</v>
      </c>
      <c r="K8" s="10">
        <v>101.40881815810069</v>
      </c>
      <c r="L8" s="10">
        <v>100.75658752935037</v>
      </c>
      <c r="M8" s="10">
        <v>100</v>
      </c>
      <c r="N8" s="10">
        <v>95.460474823897727</v>
      </c>
      <c r="O8" s="10">
        <v>94.103835116097045</v>
      </c>
      <c r="P8" s="10">
        <v>95.695277850247834</v>
      </c>
      <c r="Q8" s="10">
        <v>94.808244195147395</v>
      </c>
      <c r="R8" s="10">
        <v>93.712496738846838</v>
      </c>
      <c r="S8" s="10">
        <v>93.295069136446642</v>
      </c>
    </row>
    <row r="9" spans="1:19" x14ac:dyDescent="0.3">
      <c r="A9" s="11" t="s">
        <v>31</v>
      </c>
      <c r="B9" s="10">
        <v>100.09025852620724</v>
      </c>
      <c r="C9" s="10">
        <v>100.37392818000131</v>
      </c>
      <c r="D9" s="10">
        <v>100.73496228483013</v>
      </c>
      <c r="E9" s="10">
        <v>101.55373605828125</v>
      </c>
      <c r="F9" s="10">
        <v>101.10244342724521</v>
      </c>
      <c r="G9" s="10">
        <v>100.91547933724455</v>
      </c>
      <c r="H9" s="10">
        <v>100.77364451034751</v>
      </c>
      <c r="I9" s="10">
        <v>100.69628005931277</v>
      </c>
      <c r="J9" s="10">
        <v>100.8832441493134</v>
      </c>
      <c r="K9" s="10">
        <v>100.50931596931211</v>
      </c>
      <c r="L9" s="10">
        <v>100.3545870672426</v>
      </c>
      <c r="M9" s="10">
        <v>100</v>
      </c>
      <c r="N9" s="10">
        <v>95.506414802398297</v>
      </c>
      <c r="O9" s="10">
        <v>95.790084456192361</v>
      </c>
      <c r="P9" s="10">
        <v>97.092386048610649</v>
      </c>
      <c r="Q9" s="10">
        <v>97.311585326542442</v>
      </c>
      <c r="R9" s="10">
        <v>97.356714589646046</v>
      </c>
      <c r="S9" s="10">
        <v>97.427632003094573</v>
      </c>
    </row>
    <row r="10" spans="1:19" x14ac:dyDescent="0.3">
      <c r="A10" s="8" t="s">
        <v>27</v>
      </c>
      <c r="B10" s="10">
        <v>97.332858200158938</v>
      </c>
      <c r="C10" s="10">
        <v>97.637517768544839</v>
      </c>
      <c r="D10" s="10">
        <v>97.907717128681426</v>
      </c>
      <c r="E10" s="10">
        <v>98.286779419423766</v>
      </c>
      <c r="F10" s="10">
        <v>98.410131301225249</v>
      </c>
      <c r="G10" s="10">
        <v>98.441067169994511</v>
      </c>
      <c r="H10" s="10">
        <v>98.589089428156313</v>
      </c>
      <c r="I10" s="10">
        <v>98.874952519315329</v>
      </c>
      <c r="J10" s="10">
        <v>99.270853320906767</v>
      </c>
      <c r="K10" s="10">
        <v>99.460384466277944</v>
      </c>
      <c r="L10" s="10">
        <v>99.659313850262564</v>
      </c>
      <c r="M10" s="10">
        <v>100</v>
      </c>
      <c r="N10" s="10">
        <v>98.077277016999062</v>
      </c>
      <c r="O10" s="10">
        <v>97.265112563487065</v>
      </c>
      <c r="P10" s="10">
        <v>98.921943712382586</v>
      </c>
      <c r="Q10" s="10">
        <v>98.854589668986222</v>
      </c>
      <c r="R10" s="10">
        <v>99.436105683193233</v>
      </c>
      <c r="S10" s="10">
        <v>100.56937662266466</v>
      </c>
    </row>
  </sheetData>
  <mergeCells count="1">
    <mergeCell ref="A3:B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4" sqref="B4:C14"/>
    </sheetView>
  </sheetViews>
  <sheetFormatPr baseColWidth="10" defaultRowHeight="14.4" x14ac:dyDescent="0.3"/>
  <sheetData>
    <row r="1" spans="1:3" x14ac:dyDescent="0.3">
      <c r="A1" s="13" t="s">
        <v>203</v>
      </c>
    </row>
    <row r="2" spans="1:3" x14ac:dyDescent="0.3">
      <c r="A2" s="19" t="s">
        <v>200</v>
      </c>
    </row>
    <row r="4" spans="1:3" x14ac:dyDescent="0.3">
      <c r="A4" s="81" t="s">
        <v>204</v>
      </c>
      <c r="B4" s="85" t="s">
        <v>88</v>
      </c>
      <c r="C4" s="81" t="s">
        <v>89</v>
      </c>
    </row>
    <row r="5" spans="1:3" x14ac:dyDescent="0.3">
      <c r="A5" s="81">
        <v>0</v>
      </c>
      <c r="B5" s="79">
        <v>5.1667801513035704E-2</v>
      </c>
      <c r="C5" s="79">
        <v>4.5627376425855515E-2</v>
      </c>
    </row>
    <row r="6" spans="1:3" x14ac:dyDescent="0.3">
      <c r="A6" s="81">
        <v>1</v>
      </c>
      <c r="B6" s="79">
        <v>6.552184584315289E-2</v>
      </c>
      <c r="C6" s="79">
        <v>6.1596958174904945E-2</v>
      </c>
    </row>
    <row r="7" spans="1:3" x14ac:dyDescent="0.3">
      <c r="A7" s="81">
        <v>2</v>
      </c>
      <c r="B7" s="79">
        <v>7.9940471098504481E-2</v>
      </c>
      <c r="C7" s="79">
        <v>7.5285171102661599E-2</v>
      </c>
    </row>
    <row r="8" spans="1:3" x14ac:dyDescent="0.3">
      <c r="A8" s="81">
        <v>3</v>
      </c>
      <c r="B8" s="79">
        <v>8.3334530128154338E-2</v>
      </c>
      <c r="C8" s="79">
        <v>8.6692015209125478E-2</v>
      </c>
    </row>
    <row r="9" spans="1:3" x14ac:dyDescent="0.3">
      <c r="A9" s="81">
        <v>4</v>
      </c>
      <c r="B9" s="79">
        <v>7.9945866391030851E-2</v>
      </c>
      <c r="C9" s="79">
        <v>8.3650190114068435E-2</v>
      </c>
    </row>
    <row r="10" spans="1:3" x14ac:dyDescent="0.3">
      <c r="A10" s="81">
        <v>5</v>
      </c>
      <c r="B10" s="79">
        <v>8.9779880674920223E-2</v>
      </c>
      <c r="C10" s="79">
        <v>0.10874524714828897</v>
      </c>
    </row>
    <row r="11" spans="1:3" x14ac:dyDescent="0.3">
      <c r="A11" s="81">
        <v>6</v>
      </c>
      <c r="B11" s="79">
        <v>8.4847878641544805E-2</v>
      </c>
      <c r="C11" s="79">
        <v>0.10722433460076046</v>
      </c>
    </row>
    <row r="12" spans="1:3" x14ac:dyDescent="0.3">
      <c r="A12" s="81">
        <v>7</v>
      </c>
      <c r="B12" s="79">
        <v>0.162045592257862</v>
      </c>
      <c r="C12" s="79">
        <v>0.13155893536121674</v>
      </c>
    </row>
    <row r="13" spans="1:3" x14ac:dyDescent="0.3">
      <c r="A13" s="81">
        <v>8</v>
      </c>
      <c r="B13" s="79">
        <v>0.13690077462954869</v>
      </c>
      <c r="C13" s="79">
        <v>0.14524714828897339</v>
      </c>
    </row>
    <row r="14" spans="1:3" x14ac:dyDescent="0.3">
      <c r="A14" s="81">
        <v>9</v>
      </c>
      <c r="B14" s="79">
        <v>0.16601535882224597</v>
      </c>
      <c r="C14" s="79">
        <v>0.1543726235741445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4" sqref="A4:C4"/>
    </sheetView>
  </sheetViews>
  <sheetFormatPr baseColWidth="10" defaultRowHeight="14.4" x14ac:dyDescent="0.3"/>
  <sheetData>
    <row r="1" spans="1:3" x14ac:dyDescent="0.3">
      <c r="A1" s="13" t="s">
        <v>205</v>
      </c>
    </row>
    <row r="2" spans="1:3" x14ac:dyDescent="0.3">
      <c r="A2" s="19" t="s">
        <v>200</v>
      </c>
    </row>
    <row r="4" spans="1:3" x14ac:dyDescent="0.3">
      <c r="A4" s="81" t="s">
        <v>206</v>
      </c>
      <c r="B4" s="85" t="s">
        <v>88</v>
      </c>
      <c r="C4" s="81" t="s">
        <v>89</v>
      </c>
    </row>
    <row r="5" spans="1:3" x14ac:dyDescent="0.3">
      <c r="A5" s="81">
        <v>0</v>
      </c>
      <c r="B5" s="79">
        <v>5.2792231375234311E-2</v>
      </c>
      <c r="C5" s="79">
        <v>5.3064275037369206E-2</v>
      </c>
    </row>
    <row r="6" spans="1:3" x14ac:dyDescent="0.3">
      <c r="A6" s="81">
        <v>1</v>
      </c>
      <c r="B6" s="79">
        <v>5.883433583501594E-2</v>
      </c>
      <c r="C6" s="79">
        <v>5.6053811659192827E-2</v>
      </c>
    </row>
    <row r="7" spans="1:3" x14ac:dyDescent="0.3">
      <c r="A7" s="81">
        <v>2</v>
      </c>
      <c r="B7" s="79">
        <v>6.1448244931059229E-2</v>
      </c>
      <c r="C7" s="79">
        <v>7.2496263079222717E-2</v>
      </c>
    </row>
    <row r="8" spans="1:3" x14ac:dyDescent="0.3">
      <c r="A8" s="81">
        <v>3</v>
      </c>
      <c r="B8" s="79">
        <v>8.1504450985011537E-2</v>
      </c>
      <c r="C8" s="79">
        <v>8.520179372197309E-2</v>
      </c>
    </row>
    <row r="9" spans="1:3" x14ac:dyDescent="0.3">
      <c r="A9" s="81">
        <v>4</v>
      </c>
      <c r="B9" s="79">
        <v>0.11542980483517873</v>
      </c>
      <c r="C9" s="79">
        <v>0.11509715994020926</v>
      </c>
    </row>
    <row r="10" spans="1:3" x14ac:dyDescent="0.3">
      <c r="A10" s="81">
        <v>5</v>
      </c>
      <c r="B10" s="79">
        <v>0.11136761173293747</v>
      </c>
      <c r="C10" s="79">
        <v>0.11509715994020926</v>
      </c>
    </row>
    <row r="11" spans="1:3" x14ac:dyDescent="0.3">
      <c r="A11" s="81">
        <v>6</v>
      </c>
      <c r="B11" s="79">
        <v>0.11499882438682392</v>
      </c>
      <c r="C11" s="79">
        <v>0.11808669656203288</v>
      </c>
    </row>
    <row r="12" spans="1:3" x14ac:dyDescent="0.3">
      <c r="A12" s="81">
        <v>7</v>
      </c>
      <c r="B12" s="79">
        <v>0.10189795137176406</v>
      </c>
      <c r="C12" s="79">
        <v>0.10538116591928251</v>
      </c>
    </row>
    <row r="13" spans="1:3" x14ac:dyDescent="0.3">
      <c r="A13" s="81">
        <v>8</v>
      </c>
      <c r="B13" s="79">
        <v>0.1224396317699956</v>
      </c>
      <c r="C13" s="79">
        <v>0.13303437967115098</v>
      </c>
    </row>
    <row r="14" spans="1:3" x14ac:dyDescent="0.3">
      <c r="A14" s="81">
        <v>9</v>
      </c>
      <c r="B14" s="79">
        <v>0.17928691277697917</v>
      </c>
      <c r="C14" s="79">
        <v>0.14648729446935724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4" sqref="A4:C4"/>
    </sheetView>
  </sheetViews>
  <sheetFormatPr baseColWidth="10" defaultRowHeight="14.4" x14ac:dyDescent="0.3"/>
  <sheetData>
    <row r="1" spans="1:3" x14ac:dyDescent="0.3">
      <c r="A1" s="13" t="s">
        <v>199</v>
      </c>
    </row>
    <row r="2" spans="1:3" x14ac:dyDescent="0.3">
      <c r="A2" s="19" t="s">
        <v>207</v>
      </c>
    </row>
    <row r="4" spans="1:3" x14ac:dyDescent="0.3">
      <c r="A4" s="37" t="s">
        <v>208</v>
      </c>
      <c r="B4" s="85" t="s">
        <v>88</v>
      </c>
      <c r="C4" s="81" t="s">
        <v>89</v>
      </c>
    </row>
    <row r="5" spans="1:3" x14ac:dyDescent="0.3">
      <c r="A5" s="37">
        <v>0</v>
      </c>
      <c r="B5" s="1">
        <v>5.5016028186724651E-2</v>
      </c>
      <c r="C5" s="1">
        <v>6.899224806201551E-2</v>
      </c>
    </row>
    <row r="6" spans="1:3" x14ac:dyDescent="0.3">
      <c r="A6" s="37">
        <v>1</v>
      </c>
      <c r="B6" s="1">
        <v>7.5624416530634786E-2</v>
      </c>
      <c r="C6" s="1">
        <v>7.9069767441860464E-2</v>
      </c>
    </row>
    <row r="7" spans="1:3" x14ac:dyDescent="0.3">
      <c r="A7" s="37">
        <v>2</v>
      </c>
      <c r="B7" s="1">
        <v>0.10105616463654543</v>
      </c>
      <c r="C7" s="1">
        <v>9.3281653746770027E-2</v>
      </c>
    </row>
    <row r="8" spans="1:3" x14ac:dyDescent="0.3">
      <c r="A8" s="37">
        <v>3</v>
      </c>
      <c r="B8" s="1">
        <v>0.11865601552188557</v>
      </c>
      <c r="C8" s="1">
        <v>0.11007751937984496</v>
      </c>
    </row>
    <row r="9" spans="1:3" x14ac:dyDescent="0.3">
      <c r="A9" s="37">
        <v>4</v>
      </c>
      <c r="B9" s="1">
        <v>0.1151026164007295</v>
      </c>
      <c r="C9" s="1">
        <v>0.11395348837209303</v>
      </c>
    </row>
    <row r="10" spans="1:3" x14ac:dyDescent="0.3">
      <c r="A10" s="37">
        <v>5</v>
      </c>
      <c r="B10" s="1">
        <v>0.1266812637500335</v>
      </c>
      <c r="C10" s="1">
        <v>0.11214470284237726</v>
      </c>
    </row>
    <row r="11" spans="1:3" x14ac:dyDescent="0.3">
      <c r="A11" s="37">
        <v>6</v>
      </c>
      <c r="B11" s="1">
        <v>0.12393299172630047</v>
      </c>
      <c r="C11" s="1">
        <v>0.11472868217054263</v>
      </c>
    </row>
    <row r="12" spans="1:3" x14ac:dyDescent="0.3">
      <c r="A12" s="37">
        <v>7</v>
      </c>
      <c r="B12" s="1">
        <v>0.11872724210909591</v>
      </c>
      <c r="C12" s="1">
        <v>0.12222222222222222</v>
      </c>
    </row>
    <row r="13" spans="1:3" x14ac:dyDescent="0.3">
      <c r="A13" s="37">
        <v>8</v>
      </c>
      <c r="B13" s="1">
        <v>8.6241650519642388E-2</v>
      </c>
      <c r="C13" s="1">
        <v>9.5607235142118857E-2</v>
      </c>
    </row>
    <row r="14" spans="1:3" x14ac:dyDescent="0.3">
      <c r="A14" s="37">
        <v>9</v>
      </c>
      <c r="B14" s="1">
        <v>7.8961610618407813E-2</v>
      </c>
      <c r="C14" s="1">
        <v>8.9922480620155038E-2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" sqref="A2"/>
    </sheetView>
  </sheetViews>
  <sheetFormatPr baseColWidth="10" defaultRowHeight="14.4" x14ac:dyDescent="0.3"/>
  <sheetData>
    <row r="1" spans="1:3" x14ac:dyDescent="0.3">
      <c r="A1" s="13" t="s">
        <v>209</v>
      </c>
    </row>
    <row r="2" spans="1:3" x14ac:dyDescent="0.3">
      <c r="A2" s="19" t="s">
        <v>207</v>
      </c>
    </row>
    <row r="4" spans="1:3" x14ac:dyDescent="0.3">
      <c r="A4" s="37" t="s">
        <v>210</v>
      </c>
      <c r="B4" s="85" t="s">
        <v>88</v>
      </c>
      <c r="C4" s="81" t="s">
        <v>89</v>
      </c>
    </row>
    <row r="5" spans="1:3" x14ac:dyDescent="0.3">
      <c r="A5" s="81">
        <v>0</v>
      </c>
      <c r="B5" s="79">
        <v>5.6995666433347504E-2</v>
      </c>
      <c r="C5" s="79">
        <v>5.6910569105691054E-2</v>
      </c>
    </row>
    <row r="6" spans="1:3" x14ac:dyDescent="0.3">
      <c r="A6" s="81">
        <v>1</v>
      </c>
      <c r="B6" s="79">
        <v>7.4807010403347557E-2</v>
      </c>
      <c r="C6" s="79">
        <v>7.8497336697504902E-2</v>
      </c>
    </row>
    <row r="7" spans="1:3" x14ac:dyDescent="0.3">
      <c r="A7" s="81">
        <v>2</v>
      </c>
      <c r="B7" s="79">
        <v>8.9357946130351529E-2</v>
      </c>
      <c r="C7" s="79">
        <v>8.0459770114942528E-2</v>
      </c>
    </row>
    <row r="8" spans="1:3" x14ac:dyDescent="0.3">
      <c r="A8" s="81">
        <v>3</v>
      </c>
      <c r="B8" s="79">
        <v>0.10559732803908763</v>
      </c>
      <c r="C8" s="79">
        <v>0.10456966638631904</v>
      </c>
    </row>
    <row r="9" spans="1:3" x14ac:dyDescent="0.3">
      <c r="A9" s="81">
        <v>4</v>
      </c>
      <c r="B9" s="79">
        <v>0.11180906958014154</v>
      </c>
      <c r="C9" s="79">
        <v>0.10569105691056911</v>
      </c>
    </row>
    <row r="10" spans="1:3" x14ac:dyDescent="0.3">
      <c r="A10" s="81">
        <v>5</v>
      </c>
      <c r="B10" s="79">
        <v>0.12719647743003637</v>
      </c>
      <c r="C10" s="79">
        <v>0.12531539108494533</v>
      </c>
    </row>
    <row r="11" spans="1:3" x14ac:dyDescent="0.3">
      <c r="A11" s="81">
        <v>6</v>
      </c>
      <c r="B11" s="79">
        <v>0.10323036034764932</v>
      </c>
      <c r="C11" s="79">
        <v>0.11858704793944491</v>
      </c>
    </row>
    <row r="12" spans="1:3" x14ac:dyDescent="0.3">
      <c r="A12" s="81">
        <v>7</v>
      </c>
      <c r="B12" s="79">
        <v>0.11527011639208107</v>
      </c>
      <c r="C12" s="79">
        <v>0.11634426689094478</v>
      </c>
    </row>
    <row r="13" spans="1:3" x14ac:dyDescent="0.3">
      <c r="A13" s="81">
        <v>8</v>
      </c>
      <c r="B13" s="79">
        <v>0.11683691419137322</v>
      </c>
      <c r="C13" s="79">
        <v>0.11494252873563218</v>
      </c>
    </row>
    <row r="14" spans="1:3" x14ac:dyDescent="0.3">
      <c r="A14" s="81">
        <v>9</v>
      </c>
      <c r="B14" s="79">
        <v>9.8899111052584171E-2</v>
      </c>
      <c r="C14" s="79">
        <v>9.8682366134006161E-2</v>
      </c>
    </row>
    <row r="15" spans="1:3" x14ac:dyDescent="0.3">
      <c r="B15" s="1"/>
    </row>
    <row r="16" spans="1:3" x14ac:dyDescent="0.3">
      <c r="B16" s="1"/>
    </row>
    <row r="17" spans="2:2" x14ac:dyDescent="0.3">
      <c r="B17" s="1"/>
    </row>
    <row r="18" spans="2:2" x14ac:dyDescent="0.3">
      <c r="B18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K12" sqref="K12"/>
    </sheetView>
  </sheetViews>
  <sheetFormatPr baseColWidth="10" defaultRowHeight="14.4" x14ac:dyDescent="0.3"/>
  <sheetData>
    <row r="1" spans="1:3" x14ac:dyDescent="0.3">
      <c r="A1" s="13" t="s">
        <v>205</v>
      </c>
    </row>
    <row r="2" spans="1:3" x14ac:dyDescent="0.3">
      <c r="A2" s="19" t="s">
        <v>207</v>
      </c>
    </row>
    <row r="4" spans="1:3" x14ac:dyDescent="0.3">
      <c r="A4" s="81" t="s">
        <v>206</v>
      </c>
      <c r="B4" s="85" t="s">
        <v>88</v>
      </c>
      <c r="C4" s="81" t="s">
        <v>89</v>
      </c>
    </row>
    <row r="5" spans="1:3" x14ac:dyDescent="0.3">
      <c r="A5">
        <v>0</v>
      </c>
      <c r="B5" s="1">
        <v>6.6428053737560111E-2</v>
      </c>
      <c r="C5" s="1">
        <v>6.5441381230854911E-2</v>
      </c>
    </row>
    <row r="6" spans="1:3" x14ac:dyDescent="0.3">
      <c r="A6">
        <v>1</v>
      </c>
      <c r="B6" s="1">
        <v>7.8502568221092695E-2</v>
      </c>
      <c r="C6" s="1">
        <v>7.6580339738234471E-2</v>
      </c>
    </row>
    <row r="7" spans="1:3" x14ac:dyDescent="0.3">
      <c r="A7">
        <v>2</v>
      </c>
      <c r="B7" s="1">
        <v>7.7805310180309714E-2</v>
      </c>
      <c r="C7" s="1">
        <v>8.7162350320245052E-2</v>
      </c>
    </row>
    <row r="8" spans="1:3" x14ac:dyDescent="0.3">
      <c r="A8">
        <v>3</v>
      </c>
      <c r="B8" s="1">
        <v>9.6254947971294275E-2</v>
      </c>
      <c r="C8" s="1">
        <v>9.2731829573934832E-2</v>
      </c>
    </row>
    <row r="9" spans="1:3" x14ac:dyDescent="0.3">
      <c r="A9">
        <v>4</v>
      </c>
      <c r="B9" s="1">
        <v>0.10966727134983363</v>
      </c>
      <c r="C9" s="1">
        <v>0.1035923141186299</v>
      </c>
    </row>
    <row r="10" spans="1:3" x14ac:dyDescent="0.3">
      <c r="A10">
        <v>5</v>
      </c>
      <c r="B10" s="1">
        <v>0.1133429975021536</v>
      </c>
      <c r="C10" s="1">
        <v>0.11306042884990253</v>
      </c>
    </row>
    <row r="11" spans="1:3" x14ac:dyDescent="0.3">
      <c r="A11">
        <v>6</v>
      </c>
      <c r="B11" s="1">
        <v>0.11575571139066218</v>
      </c>
      <c r="C11" s="1">
        <v>0.12085769980506822</v>
      </c>
    </row>
    <row r="12" spans="1:3" x14ac:dyDescent="0.3">
      <c r="A12">
        <v>7</v>
      </c>
      <c r="B12" s="1">
        <v>0.10207105535177378</v>
      </c>
      <c r="C12" s="1">
        <v>0.10582010582010581</v>
      </c>
    </row>
    <row r="13" spans="1:3" x14ac:dyDescent="0.3">
      <c r="A13">
        <v>8</v>
      </c>
      <c r="B13" s="1">
        <v>0.11841185367317573</v>
      </c>
      <c r="C13" s="1">
        <v>0.11862990810359231</v>
      </c>
    </row>
    <row r="14" spans="1:3" x14ac:dyDescent="0.3">
      <c r="A14">
        <v>9</v>
      </c>
      <c r="B14" s="1">
        <v>0.12176023062214426</v>
      </c>
      <c r="C14" s="1">
        <v>0.11612364243943191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3" sqref="A3"/>
    </sheetView>
  </sheetViews>
  <sheetFormatPr baseColWidth="10" defaultRowHeight="14.4" x14ac:dyDescent="0.3"/>
  <cols>
    <col min="3" max="3" width="15.5546875" customWidth="1"/>
  </cols>
  <sheetData>
    <row r="1" spans="1:3" x14ac:dyDescent="0.3">
      <c r="A1" s="14" t="s">
        <v>34</v>
      </c>
    </row>
    <row r="2" spans="1:3" x14ac:dyDescent="0.3">
      <c r="A2" s="14" t="s">
        <v>35</v>
      </c>
    </row>
    <row r="3" spans="1:3" x14ac:dyDescent="0.3">
      <c r="A3" s="20" t="s">
        <v>53</v>
      </c>
    </row>
    <row r="4" spans="1:3" x14ac:dyDescent="0.3">
      <c r="B4" t="s">
        <v>36</v>
      </c>
      <c r="C4" t="s">
        <v>37</v>
      </c>
    </row>
    <row r="5" spans="1:3" x14ac:dyDescent="0.3">
      <c r="A5" s="16" t="s">
        <v>38</v>
      </c>
      <c r="B5" s="16">
        <v>1684</v>
      </c>
      <c r="C5" s="17">
        <v>0.69</v>
      </c>
    </row>
    <row r="6" spans="1:3" x14ac:dyDescent="0.3">
      <c r="A6" t="s">
        <v>39</v>
      </c>
      <c r="B6">
        <v>581</v>
      </c>
      <c r="C6" s="15">
        <v>0.65</v>
      </c>
    </row>
    <row r="7" spans="1:3" x14ac:dyDescent="0.3">
      <c r="A7" t="s">
        <v>40</v>
      </c>
      <c r="B7">
        <v>466</v>
      </c>
      <c r="C7" s="15">
        <v>0.67</v>
      </c>
    </row>
    <row r="8" spans="1:3" x14ac:dyDescent="0.3">
      <c r="A8" t="s">
        <v>41</v>
      </c>
      <c r="B8">
        <v>638</v>
      </c>
      <c r="C8" s="15">
        <v>0.75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1" sqref="A11:XFD11"/>
    </sheetView>
  </sheetViews>
  <sheetFormatPr baseColWidth="10" defaultRowHeight="14.4" x14ac:dyDescent="0.3"/>
  <sheetData>
    <row r="1" spans="1:5" x14ac:dyDescent="0.3">
      <c r="A1" s="14" t="s">
        <v>51</v>
      </c>
    </row>
    <row r="2" spans="1:5" x14ac:dyDescent="0.3">
      <c r="A2" s="19" t="s">
        <v>52</v>
      </c>
    </row>
    <row r="4" spans="1:5" x14ac:dyDescent="0.3">
      <c r="A4" s="18" t="s">
        <v>108</v>
      </c>
      <c r="B4" s="44" t="s">
        <v>43</v>
      </c>
      <c r="C4" s="44" t="s">
        <v>106</v>
      </c>
      <c r="D4" s="44" t="s">
        <v>107</v>
      </c>
      <c r="E4" s="44" t="s">
        <v>88</v>
      </c>
    </row>
    <row r="5" spans="1:5" x14ac:dyDescent="0.3">
      <c r="A5" s="2" t="s">
        <v>56</v>
      </c>
      <c r="B5" s="45">
        <v>78</v>
      </c>
      <c r="C5" s="45">
        <v>54</v>
      </c>
      <c r="D5" s="46">
        <v>4.6706586826347304E-2</v>
      </c>
      <c r="E5" s="46">
        <v>4.3062200956937802E-2</v>
      </c>
    </row>
    <row r="6" spans="1:5" x14ac:dyDescent="0.3">
      <c r="A6" s="47" t="s">
        <v>109</v>
      </c>
      <c r="B6" s="45">
        <v>113</v>
      </c>
      <c r="C6" s="45">
        <v>72</v>
      </c>
      <c r="D6" s="46">
        <v>6.7664670658682632E-2</v>
      </c>
      <c r="E6" s="46">
        <v>5.7416267942583733E-2</v>
      </c>
    </row>
    <row r="7" spans="1:5" x14ac:dyDescent="0.3">
      <c r="A7" s="2" t="s">
        <v>110</v>
      </c>
      <c r="B7" s="45">
        <v>556</v>
      </c>
      <c r="C7" s="45">
        <v>343</v>
      </c>
      <c r="D7" s="46">
        <v>0.33293413173652697</v>
      </c>
      <c r="E7" s="46">
        <v>0.27352472089314195</v>
      </c>
    </row>
    <row r="8" spans="1:5" x14ac:dyDescent="0.3">
      <c r="A8" s="2" t="s">
        <v>111</v>
      </c>
      <c r="B8" s="45">
        <v>282</v>
      </c>
      <c r="C8" s="45">
        <v>215</v>
      </c>
      <c r="D8" s="46">
        <v>0.16886227544910179</v>
      </c>
      <c r="E8" s="46">
        <v>0.17145135566188197</v>
      </c>
    </row>
    <row r="9" spans="1:5" x14ac:dyDescent="0.3">
      <c r="A9" s="2" t="s">
        <v>112</v>
      </c>
      <c r="B9" s="45">
        <v>310</v>
      </c>
      <c r="C9" s="45">
        <v>208</v>
      </c>
      <c r="D9" s="46">
        <v>0.18562874251497005</v>
      </c>
      <c r="E9" s="46">
        <v>0.16586921850079744</v>
      </c>
    </row>
    <row r="10" spans="1:5" x14ac:dyDescent="0.3">
      <c r="A10" s="2" t="s">
        <v>113</v>
      </c>
      <c r="B10" s="45">
        <v>331</v>
      </c>
      <c r="C10" s="45">
        <v>362</v>
      </c>
      <c r="D10" s="46">
        <v>0.19820359281437125</v>
      </c>
      <c r="E10" s="46">
        <v>0.28867623604465709</v>
      </c>
    </row>
    <row r="11" spans="1:5" s="16" customFormat="1" x14ac:dyDescent="0.3">
      <c r="A11" s="48" t="s">
        <v>38</v>
      </c>
      <c r="B11" s="49">
        <v>1670</v>
      </c>
      <c r="C11" s="49">
        <v>1254</v>
      </c>
      <c r="D11" s="49">
        <v>1</v>
      </c>
      <c r="E11" s="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20" sqref="I20"/>
    </sheetView>
  </sheetViews>
  <sheetFormatPr baseColWidth="10" defaultRowHeight="14.4" x14ac:dyDescent="0.3"/>
  <sheetData>
    <row r="1" spans="1:7" x14ac:dyDescent="0.3">
      <c r="A1" s="14" t="s">
        <v>66</v>
      </c>
    </row>
    <row r="2" spans="1:7" x14ac:dyDescent="0.3">
      <c r="A2" s="19" t="s">
        <v>67</v>
      </c>
    </row>
    <row r="3" spans="1:7" x14ac:dyDescent="0.3">
      <c r="A3" s="2"/>
      <c r="B3" s="21" t="s">
        <v>54</v>
      </c>
      <c r="C3" s="21"/>
      <c r="D3" s="21"/>
      <c r="E3" s="21"/>
      <c r="F3" s="21"/>
      <c r="G3" s="22"/>
    </row>
    <row r="4" spans="1:7" x14ac:dyDescent="0.3">
      <c r="A4" s="23" t="s">
        <v>55</v>
      </c>
      <c r="B4" s="24" t="s">
        <v>56</v>
      </c>
      <c r="C4" s="25" t="s">
        <v>57</v>
      </c>
      <c r="D4" s="26" t="s">
        <v>58</v>
      </c>
      <c r="E4" s="24" t="s">
        <v>59</v>
      </c>
      <c r="F4" s="24" t="s">
        <v>60</v>
      </c>
      <c r="G4" s="27" t="s">
        <v>61</v>
      </c>
    </row>
    <row r="5" spans="1:7" x14ac:dyDescent="0.3">
      <c r="A5" s="23" t="s">
        <v>62</v>
      </c>
      <c r="B5" s="28">
        <v>11</v>
      </c>
      <c r="C5" s="28">
        <v>16</v>
      </c>
      <c r="D5" s="28">
        <v>113</v>
      </c>
      <c r="E5" s="28">
        <v>68</v>
      </c>
      <c r="F5" s="28">
        <v>63</v>
      </c>
      <c r="G5" s="29">
        <v>72</v>
      </c>
    </row>
    <row r="6" spans="1:7" x14ac:dyDescent="0.3">
      <c r="A6" s="23" t="s">
        <v>63</v>
      </c>
      <c r="B6" s="30">
        <v>8</v>
      </c>
      <c r="C6" s="30">
        <v>11</v>
      </c>
      <c r="D6" s="30">
        <v>86</v>
      </c>
      <c r="E6" s="30">
        <v>67</v>
      </c>
      <c r="F6" s="30">
        <v>80</v>
      </c>
      <c r="G6" s="31">
        <v>97</v>
      </c>
    </row>
    <row r="7" spans="1:7" x14ac:dyDescent="0.3">
      <c r="A7" s="23" t="s">
        <v>64</v>
      </c>
      <c r="B7" s="30">
        <v>26</v>
      </c>
      <c r="C7" s="30">
        <v>37</v>
      </c>
      <c r="D7" s="30">
        <v>114</v>
      </c>
      <c r="E7" s="30">
        <v>56</v>
      </c>
      <c r="F7" s="30">
        <v>62</v>
      </c>
      <c r="G7" s="31">
        <v>95</v>
      </c>
    </row>
    <row r="8" spans="1:7" x14ac:dyDescent="0.3">
      <c r="A8" s="32" t="s">
        <v>65</v>
      </c>
      <c r="B8" s="33">
        <v>33</v>
      </c>
      <c r="C8" s="33">
        <v>49</v>
      </c>
      <c r="D8" s="33">
        <v>243</v>
      </c>
      <c r="E8" s="33">
        <v>91</v>
      </c>
      <c r="F8" s="33">
        <v>105</v>
      </c>
      <c r="G8" s="34">
        <v>66</v>
      </c>
    </row>
  </sheetData>
  <mergeCells count="1">
    <mergeCell ref="B3:G3"/>
  </mergeCells>
  <conditionalFormatting sqref="B5:G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A2" sqref="A2"/>
    </sheetView>
  </sheetViews>
  <sheetFormatPr baseColWidth="10" defaultRowHeight="14.4" x14ac:dyDescent="0.3"/>
  <sheetData>
    <row r="1" spans="1:18" x14ac:dyDescent="0.3">
      <c r="A1" s="35" t="s">
        <v>68</v>
      </c>
    </row>
    <row r="2" spans="1:18" x14ac:dyDescent="0.3">
      <c r="A2" s="19" t="s">
        <v>67</v>
      </c>
    </row>
    <row r="3" spans="1:18" x14ac:dyDescent="0.3">
      <c r="A3" s="2"/>
      <c r="B3" s="2" t="s">
        <v>69</v>
      </c>
      <c r="C3" s="2" t="s">
        <v>70</v>
      </c>
      <c r="D3" s="2" t="s">
        <v>71</v>
      </c>
      <c r="E3" s="2" t="s">
        <v>72</v>
      </c>
      <c r="F3" s="2" t="s">
        <v>73</v>
      </c>
      <c r="G3" s="2" t="s">
        <v>74</v>
      </c>
      <c r="H3" s="2" t="s">
        <v>75</v>
      </c>
      <c r="I3" s="2" t="s">
        <v>76</v>
      </c>
      <c r="J3" s="2" t="s">
        <v>77</v>
      </c>
      <c r="K3" s="2" t="s">
        <v>78</v>
      </c>
      <c r="L3" s="2" t="s">
        <v>79</v>
      </c>
      <c r="M3" s="2" t="s">
        <v>80</v>
      </c>
      <c r="N3" s="2" t="s">
        <v>81</v>
      </c>
      <c r="O3" s="2" t="s">
        <v>82</v>
      </c>
      <c r="P3" s="2" t="s">
        <v>83</v>
      </c>
      <c r="Q3" s="2" t="s">
        <v>84</v>
      </c>
      <c r="R3" s="2" t="s">
        <v>38</v>
      </c>
    </row>
    <row r="4" spans="1:18" x14ac:dyDescent="0.3">
      <c r="A4" s="2" t="s">
        <v>85</v>
      </c>
      <c r="B4" s="2">
        <v>11</v>
      </c>
      <c r="C4" s="2">
        <v>7</v>
      </c>
      <c r="D4" s="2">
        <v>7</v>
      </c>
      <c r="E4" s="2">
        <v>17</v>
      </c>
      <c r="F4" s="2">
        <v>11</v>
      </c>
      <c r="G4" s="2">
        <v>21</v>
      </c>
      <c r="H4" s="2">
        <v>56</v>
      </c>
      <c r="I4" s="2">
        <v>27</v>
      </c>
      <c r="J4" s="2">
        <v>17</v>
      </c>
      <c r="K4" s="2">
        <v>31</v>
      </c>
      <c r="L4" s="2">
        <v>52</v>
      </c>
      <c r="M4" s="2">
        <v>11</v>
      </c>
      <c r="N4" s="2">
        <v>29</v>
      </c>
      <c r="O4" s="2">
        <v>3</v>
      </c>
      <c r="P4" s="2">
        <v>3</v>
      </c>
      <c r="Q4" s="36">
        <v>25</v>
      </c>
      <c r="R4" s="2">
        <v>328</v>
      </c>
    </row>
    <row r="5" spans="1:18" x14ac:dyDescent="0.3">
      <c r="A5" s="2" t="s">
        <v>86</v>
      </c>
      <c r="B5" s="2">
        <v>111</v>
      </c>
      <c r="C5" s="2">
        <v>38</v>
      </c>
      <c r="D5" s="2">
        <v>40</v>
      </c>
      <c r="E5" s="2">
        <v>51</v>
      </c>
      <c r="F5" s="2">
        <v>12</v>
      </c>
      <c r="G5" s="2">
        <v>87</v>
      </c>
      <c r="H5" s="2">
        <v>316</v>
      </c>
      <c r="I5" s="2">
        <v>75</v>
      </c>
      <c r="J5" s="2">
        <v>31</v>
      </c>
      <c r="K5" s="2">
        <v>64</v>
      </c>
      <c r="L5" s="2">
        <v>93</v>
      </c>
      <c r="M5" s="2">
        <v>46</v>
      </c>
      <c r="N5" s="2">
        <v>192</v>
      </c>
      <c r="O5" s="2">
        <v>64</v>
      </c>
      <c r="P5" s="2">
        <v>11</v>
      </c>
      <c r="Q5" s="36">
        <v>93</v>
      </c>
      <c r="R5" s="2">
        <v>1324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21" sqref="H21"/>
    </sheetView>
  </sheetViews>
  <sheetFormatPr baseColWidth="10" defaultRowHeight="14.4" x14ac:dyDescent="0.3"/>
  <sheetData>
    <row r="1" spans="1:5" x14ac:dyDescent="0.3">
      <c r="A1" s="13" t="s">
        <v>90</v>
      </c>
    </row>
    <row r="2" spans="1:5" x14ac:dyDescent="0.3">
      <c r="A2" s="19" t="s">
        <v>91</v>
      </c>
    </row>
    <row r="4" spans="1:5" x14ac:dyDescent="0.3">
      <c r="A4" s="37" t="s">
        <v>87</v>
      </c>
      <c r="B4" s="37" t="s">
        <v>92</v>
      </c>
      <c r="C4" s="37" t="s">
        <v>93</v>
      </c>
      <c r="D4" s="38" t="s">
        <v>88</v>
      </c>
      <c r="E4" s="39" t="s">
        <v>89</v>
      </c>
    </row>
    <row r="5" spans="1:5" x14ac:dyDescent="0.3">
      <c r="A5" s="37">
        <v>0</v>
      </c>
      <c r="B5" s="2">
        <v>86294984</v>
      </c>
      <c r="C5" s="2">
        <v>86</v>
      </c>
      <c r="D5" s="5">
        <f>B5/B$15</f>
        <v>0.11142926102685978</v>
      </c>
      <c r="E5" s="5">
        <f>C5/C$15</f>
        <v>7.8754578754578752E-2</v>
      </c>
    </row>
    <row r="6" spans="1:5" x14ac:dyDescent="0.3">
      <c r="A6" s="37">
        <v>1</v>
      </c>
      <c r="B6" s="2">
        <v>124667829</v>
      </c>
      <c r="C6" s="2">
        <v>173</v>
      </c>
      <c r="D6" s="5">
        <f t="shared" ref="D6:E14" si="0">B6/B$15</f>
        <v>0.16097858085578787</v>
      </c>
      <c r="E6" s="5">
        <f t="shared" si="0"/>
        <v>0.15842490842490842</v>
      </c>
    </row>
    <row r="7" spans="1:5" x14ac:dyDescent="0.3">
      <c r="A7" s="37">
        <v>2</v>
      </c>
      <c r="B7" s="2">
        <v>86403590.200000003</v>
      </c>
      <c r="C7" s="2">
        <v>132</v>
      </c>
      <c r="D7" s="5">
        <f t="shared" si="0"/>
        <v>0.11156949986865544</v>
      </c>
      <c r="E7" s="5">
        <f t="shared" si="0"/>
        <v>0.12087912087912088</v>
      </c>
    </row>
    <row r="8" spans="1:5" x14ac:dyDescent="0.3">
      <c r="A8" s="37">
        <v>3</v>
      </c>
      <c r="B8" s="2">
        <v>84163709</v>
      </c>
      <c r="C8" s="2">
        <v>125</v>
      </c>
      <c r="D8" s="5">
        <f t="shared" si="0"/>
        <v>0.10867723087068036</v>
      </c>
      <c r="E8" s="5">
        <f t="shared" si="0"/>
        <v>0.11446886446886446</v>
      </c>
    </row>
    <row r="9" spans="1:5" x14ac:dyDescent="0.3">
      <c r="A9" s="37">
        <v>4</v>
      </c>
      <c r="B9" s="2">
        <v>50111665</v>
      </c>
      <c r="C9" s="2">
        <v>102</v>
      </c>
      <c r="D9" s="5">
        <f t="shared" si="0"/>
        <v>6.4707188540362365E-2</v>
      </c>
      <c r="E9" s="5">
        <f t="shared" si="0"/>
        <v>9.3406593406593408E-2</v>
      </c>
    </row>
    <row r="10" spans="1:5" x14ac:dyDescent="0.3">
      <c r="A10" s="37">
        <v>5</v>
      </c>
      <c r="B10" s="2">
        <v>75810418</v>
      </c>
      <c r="C10" s="2">
        <v>99</v>
      </c>
      <c r="D10" s="5">
        <f t="shared" si="0"/>
        <v>9.7890960335276833E-2</v>
      </c>
      <c r="E10" s="5">
        <f t="shared" si="0"/>
        <v>9.0659340659340656E-2</v>
      </c>
    </row>
    <row r="11" spans="1:5" x14ac:dyDescent="0.3">
      <c r="A11" s="37">
        <v>6</v>
      </c>
      <c r="B11" s="2">
        <v>43612608.5</v>
      </c>
      <c r="C11" s="2">
        <v>75</v>
      </c>
      <c r="D11" s="5">
        <f t="shared" si="0"/>
        <v>5.631521684514993E-2</v>
      </c>
      <c r="E11" s="5">
        <f t="shared" si="0"/>
        <v>6.8681318681318687E-2</v>
      </c>
    </row>
    <row r="12" spans="1:5" x14ac:dyDescent="0.3">
      <c r="A12" s="37">
        <v>7</v>
      </c>
      <c r="B12" s="2">
        <v>57711853.640000001</v>
      </c>
      <c r="C12" s="2">
        <v>87</v>
      </c>
      <c r="D12" s="5">
        <f t="shared" si="0"/>
        <v>7.4521008122505561E-2</v>
      </c>
      <c r="E12" s="5">
        <f t="shared" si="0"/>
        <v>7.9670329670329665E-2</v>
      </c>
    </row>
    <row r="13" spans="1:5" x14ac:dyDescent="0.3">
      <c r="A13" s="37">
        <v>8</v>
      </c>
      <c r="B13" s="2">
        <v>61581072</v>
      </c>
      <c r="C13" s="2">
        <v>98</v>
      </c>
      <c r="D13" s="5">
        <f t="shared" si="0"/>
        <v>7.9517175021457165E-2</v>
      </c>
      <c r="E13" s="5">
        <f t="shared" si="0"/>
        <v>8.9743589743589744E-2</v>
      </c>
    </row>
    <row r="14" spans="1:5" x14ac:dyDescent="0.3">
      <c r="A14" s="37">
        <v>9</v>
      </c>
      <c r="B14" s="2">
        <v>104079642</v>
      </c>
      <c r="C14" s="2">
        <v>115</v>
      </c>
      <c r="D14" s="5">
        <f t="shared" si="0"/>
        <v>0.13439387851326468</v>
      </c>
      <c r="E14" s="5">
        <f t="shared" si="0"/>
        <v>0.10531135531135531</v>
      </c>
    </row>
    <row r="15" spans="1:5" x14ac:dyDescent="0.3">
      <c r="A15" s="18" t="s">
        <v>38</v>
      </c>
      <c r="B15" s="18">
        <f>SUM(B5:B14)</f>
        <v>774437371.34000003</v>
      </c>
      <c r="C15" s="18">
        <f>SUM(C5:C14)</f>
        <v>1092</v>
      </c>
      <c r="D15" s="40"/>
      <c r="E15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21" sqref="H21"/>
    </sheetView>
  </sheetViews>
  <sheetFormatPr baseColWidth="10" defaultRowHeight="14.4" x14ac:dyDescent="0.3"/>
  <sheetData>
    <row r="1" spans="1:9" x14ac:dyDescent="0.3">
      <c r="A1" t="s">
        <v>103</v>
      </c>
    </row>
    <row r="2" spans="1:9" x14ac:dyDescent="0.3">
      <c r="A2" s="19" t="s">
        <v>104</v>
      </c>
    </row>
    <row r="4" spans="1:9" x14ac:dyDescent="0.3">
      <c r="A4" s="42" t="s">
        <v>94</v>
      </c>
      <c r="B4" s="42" t="s">
        <v>95</v>
      </c>
      <c r="C4" s="42" t="s">
        <v>96</v>
      </c>
      <c r="D4" s="42" t="s">
        <v>97</v>
      </c>
      <c r="E4" s="42" t="s">
        <v>98</v>
      </c>
      <c r="F4" s="42" t="s">
        <v>99</v>
      </c>
      <c r="G4" s="42" t="s">
        <v>100</v>
      </c>
      <c r="H4" s="42" t="s">
        <v>101</v>
      </c>
      <c r="I4" s="42" t="s">
        <v>102</v>
      </c>
    </row>
    <row r="5" spans="1:9" x14ac:dyDescent="0.3">
      <c r="A5" s="42">
        <v>0.40031397174254318</v>
      </c>
      <c r="B5" s="42">
        <v>0.30894308943089432</v>
      </c>
      <c r="C5" s="42">
        <v>0.30065359477124182</v>
      </c>
      <c r="D5" s="42">
        <v>0.45408163265306123</v>
      </c>
      <c r="E5" s="42">
        <v>0.29921259842519687</v>
      </c>
      <c r="F5" s="42">
        <v>0.30065359477124182</v>
      </c>
      <c r="G5" s="42">
        <v>0.36016949152542371</v>
      </c>
      <c r="H5" s="42">
        <v>0.42056074766355139</v>
      </c>
      <c r="I5" s="42">
        <v>0.30967741935483872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J19" sqref="J19"/>
    </sheetView>
  </sheetViews>
  <sheetFormatPr baseColWidth="10" defaultRowHeight="14.4" x14ac:dyDescent="0.3"/>
  <sheetData>
    <row r="1" spans="1:3" x14ac:dyDescent="0.3">
      <c r="A1" s="14" t="s">
        <v>105</v>
      </c>
    </row>
    <row r="2" spans="1:3" x14ac:dyDescent="0.3">
      <c r="A2" s="19" t="s">
        <v>104</v>
      </c>
    </row>
    <row r="4" spans="1:3" x14ac:dyDescent="0.3">
      <c r="A4" s="18" t="s">
        <v>42</v>
      </c>
      <c r="B4" s="18" t="s">
        <v>43</v>
      </c>
      <c r="C4" s="18" t="s">
        <v>50</v>
      </c>
    </row>
    <row r="5" spans="1:3" x14ac:dyDescent="0.3">
      <c r="A5" s="2" t="s">
        <v>44</v>
      </c>
      <c r="B5" s="2">
        <v>150</v>
      </c>
      <c r="C5" s="5">
        <f>B5/B$11</f>
        <v>0.10380622837370242</v>
      </c>
    </row>
    <row r="6" spans="1:3" x14ac:dyDescent="0.3">
      <c r="A6" s="2" t="s">
        <v>45</v>
      </c>
      <c r="B6" s="2">
        <v>274</v>
      </c>
      <c r="C6" s="5">
        <f>B6/B$11</f>
        <v>0.18961937716262975</v>
      </c>
    </row>
    <row r="7" spans="1:3" x14ac:dyDescent="0.3">
      <c r="A7" s="2" t="s">
        <v>46</v>
      </c>
      <c r="B7" s="2">
        <v>255</v>
      </c>
      <c r="C7" s="5">
        <f>B7/B$11</f>
        <v>0.17647058823529413</v>
      </c>
    </row>
    <row r="8" spans="1:3" x14ac:dyDescent="0.3">
      <c r="A8" s="2" t="s">
        <v>47</v>
      </c>
      <c r="B8" s="2">
        <v>494</v>
      </c>
      <c r="C8" s="5">
        <f>B8/B$11</f>
        <v>0.34186851211072666</v>
      </c>
    </row>
    <row r="9" spans="1:3" x14ac:dyDescent="0.3">
      <c r="A9" s="2" t="s">
        <v>48</v>
      </c>
      <c r="B9" s="2">
        <v>181</v>
      </c>
      <c r="C9" s="5">
        <f>B9/B$11</f>
        <v>0.12525951557093426</v>
      </c>
    </row>
    <row r="10" spans="1:3" x14ac:dyDescent="0.3">
      <c r="A10" s="2" t="s">
        <v>49</v>
      </c>
      <c r="B10" s="2">
        <v>91</v>
      </c>
      <c r="C10" s="5">
        <f>B10/B$11</f>
        <v>6.2975778546712796E-2</v>
      </c>
    </row>
    <row r="11" spans="1:3" x14ac:dyDescent="0.3">
      <c r="A11" s="18" t="s">
        <v>38</v>
      </c>
      <c r="B11" s="18">
        <f>SUM(B5:B10)</f>
        <v>1445</v>
      </c>
      <c r="C1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2</vt:i4>
      </vt:variant>
    </vt:vector>
  </HeadingPairs>
  <TitlesOfParts>
    <vt:vector size="26" baseType="lpstr">
      <vt:lpstr>Graphique 1</vt:lpstr>
      <vt:lpstr>Graphique 2</vt:lpstr>
      <vt:lpstr>Graphique 3</vt:lpstr>
      <vt:lpstr>Graphique 4</vt:lpstr>
      <vt:lpstr>Tableau 1</vt:lpstr>
      <vt:lpstr>Graphique 5</vt:lpstr>
      <vt:lpstr>Graphique 6</vt:lpstr>
      <vt:lpstr>Graphique 7</vt:lpstr>
      <vt:lpstr>Graphique 8</vt:lpstr>
      <vt:lpstr>Tableau 2</vt:lpstr>
      <vt:lpstr>Graphique 9</vt:lpstr>
      <vt:lpstr>Graphique 10</vt:lpstr>
      <vt:lpstr>Graphique 11</vt:lpstr>
      <vt:lpstr>Graphique 12</vt:lpstr>
      <vt:lpstr>Graphique 13</vt:lpstr>
      <vt:lpstr>Graphique 14</vt:lpstr>
      <vt:lpstr>Graphique 15</vt:lpstr>
      <vt:lpstr>Graphique A1</vt:lpstr>
      <vt:lpstr>Graphique A2</vt:lpstr>
      <vt:lpstr>Graphique A3</vt:lpstr>
      <vt:lpstr>Graphique A4</vt:lpstr>
      <vt:lpstr>Graphique A5</vt:lpstr>
      <vt:lpstr>Graphique A6</vt:lpstr>
      <vt:lpstr>Graphique A7</vt:lpstr>
      <vt:lpstr>'Graphique 1'!_ftn1</vt:lpstr>
      <vt:lpstr>'Graphique 1'!_ftnref1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VEILLON Paul-Armand</dc:creator>
  <cp:lastModifiedBy>VEILLON Paul-Armand</cp:lastModifiedBy>
  <dcterms:created xsi:type="dcterms:W3CDTF">2021-10-04T14:46:04Z</dcterms:created>
  <dcterms:modified xsi:type="dcterms:W3CDTF">2021-10-04T19:32:27Z</dcterms:modified>
</cp:coreProperties>
</file>