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Sommaire" sheetId="7" r:id="rId1"/>
    <sheet name="Graphique 1" sheetId="1" r:id="rId2"/>
    <sheet name="Graphique 2" sheetId="4" r:id="rId3"/>
    <sheet name="Graphique A1" sheetId="5" r:id="rId4"/>
    <sheet name="Graphique A2" sheetId="6" r:id="rId5"/>
    <sheet name="Tableau 1" sheetId="2" r:id="rId6"/>
    <sheet name="Tableau A1" sheetId="3" r:id="rId7"/>
    <sheet name="Tableau A2" sheetId="8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D36" i="4" l="1"/>
  <c r="J36" i="4" s="1"/>
  <c r="C36" i="4"/>
  <c r="B36" i="4"/>
  <c r="H36" i="4" s="1"/>
  <c r="D35" i="4"/>
  <c r="J35" i="4" s="1"/>
  <c r="C35" i="4"/>
  <c r="B35" i="4"/>
  <c r="H35" i="4" s="1"/>
  <c r="J34" i="4"/>
  <c r="I34" i="4"/>
  <c r="H34" i="4"/>
  <c r="J33" i="4"/>
  <c r="I33" i="4"/>
  <c r="H33" i="4"/>
  <c r="J32" i="4"/>
  <c r="I32" i="4"/>
  <c r="H32" i="4"/>
  <c r="J31" i="4"/>
  <c r="I31" i="4"/>
  <c r="H31" i="4"/>
  <c r="D10" i="4"/>
  <c r="C10" i="4"/>
  <c r="I36" i="4" s="1"/>
  <c r="B10" i="4"/>
  <c r="D9" i="4"/>
  <c r="C9" i="4"/>
  <c r="B9" i="4"/>
  <c r="D7" i="4"/>
  <c r="C7" i="4"/>
  <c r="B7" i="4"/>
  <c r="I35" i="4" l="1"/>
  <c r="P6" i="1"/>
  <c r="P7" i="1"/>
  <c r="P8" i="1"/>
  <c r="P9" i="1"/>
  <c r="P10" i="1"/>
  <c r="P5" i="1"/>
  <c r="R6" i="1"/>
  <c r="R7" i="1"/>
  <c r="R8" i="1"/>
  <c r="R9" i="1"/>
  <c r="R10" i="1"/>
  <c r="R5" i="1"/>
  <c r="K10" i="1" l="1"/>
  <c r="L5" i="1" s="1"/>
  <c r="K6" i="1"/>
  <c r="L6" i="1" s="1"/>
  <c r="K8" i="1"/>
  <c r="L8" i="1" s="1"/>
  <c r="K9" i="1"/>
  <c r="L9" i="1" s="1"/>
  <c r="K5" i="1"/>
  <c r="D7" i="1"/>
  <c r="E7" i="1"/>
  <c r="F7" i="1"/>
  <c r="G7" i="1"/>
  <c r="H7" i="1"/>
  <c r="I7" i="1"/>
  <c r="C7" i="1"/>
  <c r="B7" i="1"/>
  <c r="K7" i="1" s="1"/>
  <c r="L7" i="1" s="1"/>
  <c r="J10" i="1"/>
  <c r="C37" i="1"/>
  <c r="D37" i="1"/>
  <c r="E37" i="1"/>
  <c r="F37" i="1"/>
  <c r="G37" i="1"/>
  <c r="H37" i="1"/>
  <c r="I37" i="1"/>
  <c r="N11" i="1"/>
  <c r="N5" i="1" l="1"/>
</calcChain>
</file>

<file path=xl/sharedStrings.xml><?xml version="1.0" encoding="utf-8"?>
<sst xmlns="http://schemas.openxmlformats.org/spreadsheetml/2006/main" count="162" uniqueCount="149">
  <si>
    <t>Total</t>
  </si>
  <si>
    <t>Part relative dans le total :</t>
  </si>
  <si>
    <t>Collectivités territoriales (cofinancement FUI uniquement)</t>
  </si>
  <si>
    <t>Bpifrance/ex-Oseo</t>
  </si>
  <si>
    <t>AII puis programme ISI d'Oseo / Bpifrance</t>
  </si>
  <si>
    <t>Ancienne présentation :</t>
  </si>
  <si>
    <t>Bpifrance Financement / ex-Oseo</t>
  </si>
  <si>
    <t>total FUI :</t>
  </si>
  <si>
    <t>Projets structurants des pôles de compétitivité (PSPC)</t>
  </si>
  <si>
    <t>Agence nationale de la recherche (ANR)</t>
  </si>
  <si>
    <t>Fonds unique interministériel (FUI)</t>
  </si>
  <si>
    <t>Part relative en 2013</t>
  </si>
  <si>
    <t>Part relative en 2012</t>
  </si>
  <si>
    <t>Source : Tableau de bord de la DGE.</t>
  </si>
  <si>
    <t>Petites entreprises</t>
  </si>
  <si>
    <t>Moyennes entreprises</t>
  </si>
  <si>
    <t>Entreprises de taille intermédiaire</t>
  </si>
  <si>
    <t>Grandes entreprises</t>
  </si>
  <si>
    <t>Source : graphique de France Stratégie d’après les données présentées par Ben Hassine et Mathieu (2016).</t>
  </si>
  <si>
    <t>ETI et grandes entreprises</t>
  </si>
  <si>
    <t>PE et ME</t>
  </si>
  <si>
    <t>Les entreprises des pôles qui font de la R &amp; D classées par taille (en nombres absolus)</t>
  </si>
  <si>
    <t>La part d'entreprises des pôles qui font de la R &amp; D, selon leur taille (en pourcentage)</t>
  </si>
  <si>
    <t>PE</t>
  </si>
  <si>
    <t>ME</t>
  </si>
  <si>
    <t>ETI</t>
  </si>
  <si>
    <t>GE</t>
  </si>
  <si>
    <t xml:space="preserve">Intentions de financement public </t>
  </si>
  <si>
    <t xml:space="preserve">Source principale : données de la DGE </t>
  </si>
  <si>
    <t>Autre source (pour l'année 2005) : le rapport Erdyn et al (2012) (http://competitivite.gouv.fr/documents/commun/Politique_des_poles/2eme_phase_2009-2011/evaluation/rapport-evaluation-2012-%20chp%204.pdf)</t>
  </si>
  <si>
    <r>
      <t xml:space="preserve">Total Montants en euros des financements </t>
    </r>
    <r>
      <rPr>
        <b/>
        <sz val="10"/>
        <rFont val="Arial"/>
        <family val="2"/>
      </rPr>
      <t>FUI</t>
    </r>
    <r>
      <rPr>
        <sz val="10"/>
        <rFont val="Arial"/>
        <family val="2"/>
      </rPr>
      <t xml:space="preserve"> des projets labellisés par le pôle en tant que chef de file et soutenus par le </t>
    </r>
    <r>
      <rPr>
        <b/>
        <sz val="10"/>
        <rFont val="Arial"/>
        <family val="2"/>
      </rPr>
      <t>FUI</t>
    </r>
    <r>
      <rPr>
        <sz val="10"/>
        <rFont val="Arial"/>
        <family val="2"/>
      </rPr>
      <t xml:space="preserve"> 2006-2013</t>
    </r>
  </si>
  <si>
    <t>Systematic Paris-Région</t>
  </si>
  <si>
    <t>Lecture : les 13 pôles qui ont le plus bénéficié des financements du FUI sur la période, à gauche du graphique, ont chacun reçu plus de 40 millions d’euros par ce canal</t>
  </si>
  <si>
    <t>Aérospace Valley</t>
  </si>
  <si>
    <t>Minalogic</t>
  </si>
  <si>
    <t>Cap Digital Paris-Région</t>
  </si>
  <si>
    <t>Mov'eo</t>
  </si>
  <si>
    <t>Solutions Communicantes Sécurisées</t>
  </si>
  <si>
    <t>Images &amp; Réseaux</t>
  </si>
  <si>
    <t>Astech</t>
  </si>
  <si>
    <t>Plastipolis</t>
  </si>
  <si>
    <t>Axelera</t>
  </si>
  <si>
    <t>Mer PACA</t>
  </si>
  <si>
    <t>Medicen</t>
  </si>
  <si>
    <t>Pégase</t>
  </si>
  <si>
    <t>Mer Bretagne</t>
  </si>
  <si>
    <t>Lyon Biopôle</t>
  </si>
  <si>
    <t>Tenerrdis</t>
  </si>
  <si>
    <t>Viameca</t>
  </si>
  <si>
    <t>EMC2</t>
  </si>
  <si>
    <t>Eurobiomed</t>
  </si>
  <si>
    <t>Lyon Urban Truck&amp;Bus 2015</t>
  </si>
  <si>
    <t>AgriMip Sud-Ouest Innovation</t>
  </si>
  <si>
    <t>Alsace Biovalley</t>
  </si>
  <si>
    <t>I-Trans</t>
  </si>
  <si>
    <t>Techtera</t>
  </si>
  <si>
    <t>Véhicule du futur</t>
  </si>
  <si>
    <t>Source : Calculs France Stratégie d'après les données de la DGE.</t>
  </si>
  <si>
    <t>Transactions Électroniques Sécurisées</t>
  </si>
  <si>
    <t>Advancity</t>
  </si>
  <si>
    <t>Optitec</t>
  </si>
  <si>
    <t>Imaginove</t>
  </si>
  <si>
    <t>Industries et Agro-Ressources</t>
  </si>
  <si>
    <t>IDforCar</t>
  </si>
  <si>
    <t>Mont-Blanc Industries (Arve Industries)</t>
  </si>
  <si>
    <t>Elopsys</t>
  </si>
  <si>
    <t>S2E2</t>
  </si>
  <si>
    <t>Vitagora</t>
  </si>
  <si>
    <t>Cosmetic Valley</t>
  </si>
  <si>
    <t>Cancer-Bio-Santé</t>
  </si>
  <si>
    <t>Céramique</t>
  </si>
  <si>
    <t>Microtechniques</t>
  </si>
  <si>
    <t>Finance Innovation</t>
  </si>
  <si>
    <t>Capenergies</t>
  </si>
  <si>
    <t>UP-TEX</t>
  </si>
  <si>
    <t>Risques</t>
  </si>
  <si>
    <t>Atlanpole Biothérapies</t>
  </si>
  <si>
    <t>Derbi</t>
  </si>
  <si>
    <t>Nutrition Santé Longévité</t>
  </si>
  <si>
    <t>Trimatec</t>
  </si>
  <si>
    <t>Valorial - l'Aliment de demain</t>
  </si>
  <si>
    <t>Céréales Vallée</t>
  </si>
  <si>
    <t>Industries du Commerce</t>
  </si>
  <si>
    <t>Qualiméditerranée</t>
  </si>
  <si>
    <t>Matikem (MAUD)</t>
  </si>
  <si>
    <t>Végépolys</t>
  </si>
  <si>
    <t>Materalia</t>
  </si>
  <si>
    <t>Xylofutur</t>
  </si>
  <si>
    <t>PASS (Parfums, arômes, senteurs, saveurs)</t>
  </si>
  <si>
    <t>Nov@log</t>
  </si>
  <si>
    <t>Elastopole</t>
  </si>
  <si>
    <t>Eau</t>
  </si>
  <si>
    <t>Nucléaire Bourgogne</t>
  </si>
  <si>
    <t>Aquimer</t>
  </si>
  <si>
    <t>Fibres Grand Est</t>
  </si>
  <si>
    <t>Route des Lasers</t>
  </si>
  <si>
    <t>Qualitropic</t>
  </si>
  <si>
    <t>Hippolia</t>
  </si>
  <si>
    <t>Alsace Energivie</t>
  </si>
  <si>
    <t>Terralia (PEIFL)</t>
  </si>
  <si>
    <t>Hydreos</t>
  </si>
  <si>
    <t>Dream</t>
  </si>
  <si>
    <t>Avenia</t>
  </si>
  <si>
    <t>Team²</t>
  </si>
  <si>
    <t xml:space="preserve">Principaux financements publics des projets labellisés par les  pôles (total année par année, en millions d'euros) (sans doubles comptes) </t>
  </si>
  <si>
    <t xml:space="preserve">pour 2005 : Erdyn, Bearing Point et Technopolis (2012), p. 58. </t>
  </si>
  <si>
    <t>Total :</t>
  </si>
  <si>
    <t>La taille des entreprises renvoie ici à l’effectif employé : inférieur à 50 personnes pour les petites entreprises, compris entre 50 et 249 pour les moyennes entreprises, entre 250 et 4 999 pour les entreprises de taille intermédiaire et supérieur ou égal à 5 000 pour les grandes entreprises.</t>
  </si>
  <si>
    <t xml:space="preserve">Nombre d'entreprises membres des pôles </t>
  </si>
  <si>
    <t>Financements alloués par l'Etat, à l’ensemble des projets des pôles de compétitivité via le FUI*</t>
  </si>
  <si>
    <t>* Fonds unique interministériel</t>
  </si>
  <si>
    <t>Graphique 1-</t>
  </si>
  <si>
    <t xml:space="preserve">Graphique 2 - </t>
  </si>
  <si>
    <t>Principaux financements publics des projets labellisés par les pôles</t>
  </si>
  <si>
    <t>Nombre d'entreprises membres des pôles</t>
  </si>
  <si>
    <t xml:space="preserve">Graphique A1 - </t>
  </si>
  <si>
    <t>Financements alloués par l'Etat à l'ensemble des projets des pôles de compétitivité via le FUI</t>
  </si>
  <si>
    <t xml:space="preserve">Graphique A2  - </t>
  </si>
  <si>
    <t>Financements alloués par l'Etat aux 71 pôles via le FUI</t>
  </si>
  <si>
    <t>Tableau 1 </t>
  </si>
  <si>
    <t xml:space="preserve"> Le FUI* dans le financement public de l’innovation en 2015 </t>
  </si>
  <si>
    <t>Part du FUI</t>
  </si>
  <si>
    <t>En millions €</t>
  </si>
  <si>
    <t>En %</t>
  </si>
  <si>
    <t>Toutes aides confondues</t>
  </si>
  <si>
    <t>Total hors incitations fiscales (et sociales)</t>
  </si>
  <si>
    <t>Aides de l’État</t>
  </si>
  <si>
    <t>Aides de l’État hors incitations fiscales</t>
  </si>
  <si>
    <t>Dispositifs ciblant les projets de coopération entre acteurs et les réseaux</t>
  </si>
  <si>
    <t>* Fonds unique interministériel (part de l’Etat uniquement).</t>
  </si>
  <si>
    <t>Sources : CNEPI (2016), données du projet de loi de finances 2013-2016.</t>
  </si>
  <si>
    <t>Tableau A1</t>
  </si>
  <si>
    <t>Quelques caractéristiques clés des entreprises* membres des pôles</t>
  </si>
  <si>
    <t>Nombre d’entreprises (unités)</t>
  </si>
  <si>
    <t>Effectifs salariés (millions d’€)</t>
  </si>
  <si>
    <t>Valeur ajoutée (Md€)</t>
  </si>
  <si>
    <t xml:space="preserve">* Entreprises au sens d’unités légales, c’est-à-dire dotées de la personnalité juridique et représentant chacune une unité de décision. Ce périmètre est donc plus large que celui des seuls établissements membres de pôles. </t>
  </si>
  <si>
    <t>Source : Base de données de Ben Hassine et Mathieu (2017).</t>
  </si>
  <si>
    <t>Dépenses de R &amp; D (Md€)</t>
  </si>
  <si>
    <t xml:space="preserve">* Fonds unique interministériel ; Il s’agit d’intentions de financement. </t>
  </si>
  <si>
    <t>Nombre de projets (unités)</t>
  </si>
  <si>
    <t>Montant total (millions d’€)</t>
  </si>
  <si>
    <t>Montant moyen par projet (millions d’€)</t>
  </si>
  <si>
    <t xml:space="preserve">Source : CNEPI d’après les données de la DGE. </t>
  </si>
  <si>
    <r>
      <t xml:space="preserve">Tableau A2- Financements alloués par l’État aux projets de R &amp; D des pôles de compétitivité </t>
    </r>
    <r>
      <rPr>
        <b/>
        <i/>
        <sz val="11"/>
        <color theme="1"/>
        <rFont val="Calibri"/>
        <family val="2"/>
        <scheme val="minor"/>
      </rPr>
      <t>via</t>
    </r>
    <r>
      <rPr>
        <b/>
        <sz val="11"/>
        <color theme="1"/>
        <rFont val="Calibri"/>
        <family val="2"/>
        <scheme val="minor"/>
      </rPr>
      <t xml:space="preserve"> le FUI* </t>
    </r>
  </si>
  <si>
    <t xml:space="preserve">Financements alloués par l’État aux projets de R &amp; D des pôles de compétitivité via le FUI* </t>
  </si>
  <si>
    <t>Tableau 1 -</t>
  </si>
  <si>
    <t>Tableau A1 -</t>
  </si>
  <si>
    <t>Tableau A2 -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</si>
</sst>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FFFFFF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278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312783"/>
      </bottom>
      <diagonal/>
    </border>
    <border>
      <left/>
      <right/>
      <top style="medium">
        <color rgb="FF312783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7" fillId="0" borderId="0" xfId="0" applyFont="1"/>
    <xf numFmtId="1" fontId="7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164" fontId="0" fillId="0" borderId="0" xfId="0" applyNumberFormat="1"/>
    <xf numFmtId="0" fontId="2" fillId="0" borderId="0" xfId="0" applyFont="1"/>
    <xf numFmtId="3" fontId="0" fillId="0" borderId="1" xfId="0" applyNumberFormat="1" applyBorder="1"/>
    <xf numFmtId="0" fontId="0" fillId="0" borderId="1" xfId="0" applyBorder="1" applyAlignme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13" fillId="0" borderId="0" xfId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/>
    <xf numFmtId="0" fontId="5" fillId="0" borderId="5" xfId="0" applyFont="1" applyBorder="1" applyAlignment="1">
      <alignment horizontal="left" vertical="top"/>
    </xf>
    <xf numFmtId="0" fontId="0" fillId="0" borderId="5" xfId="0" applyBorder="1" applyAlignment="1"/>
    <xf numFmtId="0" fontId="0" fillId="0" borderId="0" xfId="0" applyFont="1"/>
    <xf numFmtId="0" fontId="0" fillId="0" borderId="0" xfId="0" applyFont="1" applyAlignment="1">
      <alignment horizontal="left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8970144716566"/>
          <c:y val="0.10215254237288136"/>
          <c:w val="0.81750522872620457"/>
          <c:h val="0.61452352352352357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1'!$A$5</c:f>
              <c:strCache>
                <c:ptCount val="1"/>
                <c:pt idx="0">
                  <c:v>Fonds unique interministériel (FUI)</c:v>
                </c:pt>
              </c:strCache>
            </c:strRef>
          </c:tx>
          <c:spPr>
            <a:ln>
              <a:noFill/>
            </a:ln>
          </c:spPr>
          <c:cat>
            <c:numRef>
              <c:f>'Graphique 1'!$B$4:$J$4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'Graphique 1'!$B$5:$J$5</c:f>
              <c:numCache>
                <c:formatCode>General</c:formatCode>
                <c:ptCount val="9"/>
                <c:pt idx="0">
                  <c:v>42</c:v>
                </c:pt>
                <c:pt idx="1">
                  <c:v>189</c:v>
                </c:pt>
                <c:pt idx="2">
                  <c:v>239</c:v>
                </c:pt>
                <c:pt idx="3">
                  <c:v>256</c:v>
                </c:pt>
                <c:pt idx="4">
                  <c:v>220</c:v>
                </c:pt>
                <c:pt idx="5">
                  <c:v>157</c:v>
                </c:pt>
                <c:pt idx="6" formatCode="0">
                  <c:v>149.06478949999999</c:v>
                </c:pt>
                <c:pt idx="7" formatCode="0">
                  <c:v>119.480951</c:v>
                </c:pt>
                <c:pt idx="8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'Graphique 1'!$A$6</c:f>
              <c:strCache>
                <c:ptCount val="1"/>
                <c:pt idx="0">
                  <c:v>Collectivités territoriales (cofinancement FUI uniquement)</c:v>
                </c:pt>
              </c:strCache>
            </c:strRef>
          </c:tx>
          <c:spPr>
            <a:pattFill prst="pct20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</c:spPr>
          <c:cat>
            <c:numRef>
              <c:f>'Graphique 1'!$B$4:$J$4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'Graphique 1'!$B$6:$J$6</c:f>
              <c:numCache>
                <c:formatCode>General</c:formatCode>
                <c:ptCount val="9"/>
                <c:pt idx="1">
                  <c:v>99</c:v>
                </c:pt>
                <c:pt idx="2">
                  <c:v>125</c:v>
                </c:pt>
                <c:pt idx="3">
                  <c:v>152</c:v>
                </c:pt>
                <c:pt idx="4">
                  <c:v>128</c:v>
                </c:pt>
                <c:pt idx="5">
                  <c:v>118</c:v>
                </c:pt>
                <c:pt idx="6">
                  <c:v>109</c:v>
                </c:pt>
                <c:pt idx="7">
                  <c:v>95</c:v>
                </c:pt>
                <c:pt idx="8">
                  <c:v>84</c:v>
                </c:pt>
              </c:numCache>
            </c:numRef>
          </c:val>
        </c:ser>
        <c:ser>
          <c:idx val="2"/>
          <c:order val="2"/>
          <c:tx>
            <c:strRef>
              <c:f>'Graphique 1'!$A$7</c:f>
              <c:strCache>
                <c:ptCount val="1"/>
                <c:pt idx="0">
                  <c:v>Bpifrance Financement / ex-Oseo</c:v>
                </c:pt>
              </c:strCache>
            </c:strRef>
          </c:tx>
          <c:spPr>
            <a:pattFill prst="ltDn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</c:spPr>
          <c:cat>
            <c:numRef>
              <c:f>'Graphique 1'!$B$4:$J$4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'Graphique 1'!$B$7:$J$7</c:f>
              <c:numCache>
                <c:formatCode>General</c:formatCode>
                <c:ptCount val="9"/>
                <c:pt idx="0">
                  <c:v>0</c:v>
                </c:pt>
                <c:pt idx="1">
                  <c:v>163</c:v>
                </c:pt>
                <c:pt idx="2">
                  <c:v>242</c:v>
                </c:pt>
                <c:pt idx="3">
                  <c:v>219</c:v>
                </c:pt>
                <c:pt idx="4">
                  <c:v>159</c:v>
                </c:pt>
                <c:pt idx="5">
                  <c:v>172</c:v>
                </c:pt>
                <c:pt idx="6">
                  <c:v>144.25950800000001</c:v>
                </c:pt>
                <c:pt idx="7">
                  <c:v>141.30029200000001</c:v>
                </c:pt>
                <c:pt idx="8">
                  <c:v>108</c:v>
                </c:pt>
              </c:numCache>
            </c:numRef>
          </c:val>
        </c:ser>
        <c:ser>
          <c:idx val="3"/>
          <c:order val="3"/>
          <c:tx>
            <c:strRef>
              <c:f>'Graphique 1'!$A$8</c:f>
              <c:strCache>
                <c:ptCount val="1"/>
                <c:pt idx="0">
                  <c:v>Projets structurants des pôles de compétitivité (PSPC)</c:v>
                </c:pt>
              </c:strCache>
            </c:strRef>
          </c:tx>
          <c:cat>
            <c:numRef>
              <c:f>'Graphique 1'!$B$4:$J$4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'Graphique 1'!$B$8:$J$8</c:f>
              <c:numCache>
                <c:formatCode>General</c:formatCode>
                <c:ptCount val="9"/>
                <c:pt idx="6" formatCode="0">
                  <c:v>17</c:v>
                </c:pt>
                <c:pt idx="7" formatCode="0">
                  <c:v>83</c:v>
                </c:pt>
                <c:pt idx="8">
                  <c:v>59</c:v>
                </c:pt>
              </c:numCache>
            </c:numRef>
          </c:val>
        </c:ser>
        <c:ser>
          <c:idx val="4"/>
          <c:order val="4"/>
          <c:tx>
            <c:strRef>
              <c:f>'Graphique 1'!$A$9</c:f>
              <c:strCache>
                <c:ptCount val="1"/>
                <c:pt idx="0">
                  <c:v>Agence nationale de la recherche (ANR)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chemeClr val="bg1"/>
              </a:bgClr>
            </a:pattFill>
          </c:spPr>
          <c:cat>
            <c:numRef>
              <c:f>'Graphique 1'!$B$4:$J$4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'Graphique 1'!$B$9:$J$9</c:f>
              <c:numCache>
                <c:formatCode>General</c:formatCode>
                <c:ptCount val="9"/>
                <c:pt idx="0">
                  <c:v>202</c:v>
                </c:pt>
                <c:pt idx="1">
                  <c:v>175</c:v>
                </c:pt>
                <c:pt idx="2">
                  <c:v>194</c:v>
                </c:pt>
                <c:pt idx="3">
                  <c:v>118</c:v>
                </c:pt>
                <c:pt idx="4">
                  <c:v>192</c:v>
                </c:pt>
                <c:pt idx="5">
                  <c:v>213</c:v>
                </c:pt>
                <c:pt idx="6" formatCode="0">
                  <c:v>182.4</c:v>
                </c:pt>
                <c:pt idx="7" formatCode="0">
                  <c:v>163.69999999999999</c:v>
                </c:pt>
                <c:pt idx="8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62272"/>
        <c:axId val="138663808"/>
      </c:areaChart>
      <c:catAx>
        <c:axId val="13866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8663808"/>
        <c:crosses val="autoZero"/>
        <c:auto val="1"/>
        <c:lblAlgn val="ctr"/>
        <c:lblOffset val="100"/>
        <c:noMultiLvlLbl val="0"/>
      </c:catAx>
      <c:valAx>
        <c:axId val="138663808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866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"/>
          <c:y val="0.79183951144479348"/>
          <c:w val="1"/>
          <c:h val="0.20490684901064521"/>
        </c:manualLayout>
      </c:layout>
      <c:overlay val="0"/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5298292697336"/>
          <c:y val="0.11620915032679739"/>
          <c:w val="0.83471550581900744"/>
          <c:h val="0.6204588235294117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'Graphique 2'!$A$6</c:f>
              <c:strCache>
                <c:ptCount val="1"/>
                <c:pt idx="0">
                  <c:v>Grandes entreprises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numRef>
              <c:f>'Graphique 2'!$B$2:$D$2</c:f>
              <c:numCache>
                <c:formatCode>General</c:formatCode>
                <c:ptCount val="3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'Graphique 2'!$B$6:$D$6</c:f>
              <c:numCache>
                <c:formatCode>General</c:formatCode>
                <c:ptCount val="3"/>
                <c:pt idx="0">
                  <c:v>58</c:v>
                </c:pt>
                <c:pt idx="1">
                  <c:v>70</c:v>
                </c:pt>
                <c:pt idx="2">
                  <c:v>72</c:v>
                </c:pt>
              </c:numCache>
            </c:numRef>
          </c:val>
        </c:ser>
        <c:ser>
          <c:idx val="2"/>
          <c:order val="1"/>
          <c:tx>
            <c:strRef>
              <c:f>'Graphique 2'!$A$5</c:f>
              <c:strCache>
                <c:ptCount val="1"/>
                <c:pt idx="0">
                  <c:v>Entreprises de taille intermédiaire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numRef>
              <c:f>'Graphique 2'!$B$2:$D$2</c:f>
              <c:numCache>
                <c:formatCode>General</c:formatCode>
                <c:ptCount val="3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'Graphique 2'!$B$5:$D$5</c:f>
              <c:numCache>
                <c:formatCode>General</c:formatCode>
                <c:ptCount val="3"/>
                <c:pt idx="0">
                  <c:v>652</c:v>
                </c:pt>
                <c:pt idx="1">
                  <c:v>783</c:v>
                </c:pt>
                <c:pt idx="2">
                  <c:v>901</c:v>
                </c:pt>
              </c:numCache>
            </c:numRef>
          </c:val>
        </c:ser>
        <c:ser>
          <c:idx val="1"/>
          <c:order val="2"/>
          <c:tx>
            <c:strRef>
              <c:f>'Graphique 2'!$A$4</c:f>
              <c:strCache>
                <c:ptCount val="1"/>
                <c:pt idx="0">
                  <c:v>Moyennes entreprises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numRef>
              <c:f>'Graphique 2'!$B$2:$D$2</c:f>
              <c:numCache>
                <c:formatCode>General</c:formatCode>
                <c:ptCount val="3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'Graphique 2'!$B$4:$D$4</c:f>
              <c:numCache>
                <c:formatCode>General</c:formatCode>
                <c:ptCount val="3"/>
                <c:pt idx="0">
                  <c:v>935</c:v>
                </c:pt>
                <c:pt idx="1">
                  <c:v>1292</c:v>
                </c:pt>
                <c:pt idx="2">
                  <c:v>1519</c:v>
                </c:pt>
              </c:numCache>
            </c:numRef>
          </c:val>
        </c:ser>
        <c:ser>
          <c:idx val="0"/>
          <c:order val="3"/>
          <c:tx>
            <c:strRef>
              <c:f>'Graphique 2'!$A$3</c:f>
              <c:strCache>
                <c:ptCount val="1"/>
                <c:pt idx="0">
                  <c:v>Petites entreprises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'Graphique 2'!$B$2:$D$2</c:f>
              <c:numCache>
                <c:formatCode>General</c:formatCode>
                <c:ptCount val="3"/>
                <c:pt idx="0">
                  <c:v>2006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'Graphique 2'!$B$3:$D$3</c:f>
              <c:numCache>
                <c:formatCode>General</c:formatCode>
                <c:ptCount val="3"/>
                <c:pt idx="0">
                  <c:v>2419</c:v>
                </c:pt>
                <c:pt idx="1">
                  <c:v>5134</c:v>
                </c:pt>
                <c:pt idx="2">
                  <c:v>6491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06720"/>
        <c:axId val="139008256"/>
      </c:barChart>
      <c:catAx>
        <c:axId val="1390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008256"/>
        <c:crosses val="autoZero"/>
        <c:auto val="1"/>
        <c:lblAlgn val="ctr"/>
        <c:lblOffset val="100"/>
        <c:noMultiLvlLbl val="0"/>
      </c:catAx>
      <c:valAx>
        <c:axId val="13900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006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235798499464095"/>
          <c:y val="0.80732291050323912"/>
          <c:w val="0.83547716704222252"/>
          <c:h val="0.1560697434496988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4088882093622"/>
          <c:y val="0.12445115995115995"/>
          <c:w val="0.84661194589079813"/>
          <c:h val="0.79393833943833947"/>
        </c:manualLayout>
      </c:layout>
      <c:lineChart>
        <c:grouping val="standard"/>
        <c:varyColors val="0"/>
        <c:ser>
          <c:idx val="0"/>
          <c:order val="0"/>
          <c:tx>
            <c:strRef>
              <c:f>[1]Feuil1!$A$38</c:f>
              <c:strCache>
                <c:ptCount val="1"/>
                <c:pt idx="0">
                  <c:v>Intentions de financement public </c:v>
                </c:pt>
              </c:strCache>
            </c:strRef>
          </c:tx>
          <c:marker>
            <c:symbol val="none"/>
          </c:marker>
          <c:cat>
            <c:numRef>
              <c:f>[1]Feuil1!$B$37:$M$37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[1]Feuil1!$B$38:$M$38</c:f>
              <c:numCache>
                <c:formatCode>General</c:formatCode>
                <c:ptCount val="12"/>
                <c:pt idx="0">
                  <c:v>42</c:v>
                </c:pt>
                <c:pt idx="1">
                  <c:v>193</c:v>
                </c:pt>
                <c:pt idx="2">
                  <c:v>239</c:v>
                </c:pt>
                <c:pt idx="3">
                  <c:v>256</c:v>
                </c:pt>
                <c:pt idx="4">
                  <c:v>220</c:v>
                </c:pt>
                <c:pt idx="5">
                  <c:v>157</c:v>
                </c:pt>
                <c:pt idx="6">
                  <c:v>149</c:v>
                </c:pt>
                <c:pt idx="7">
                  <c:v>119</c:v>
                </c:pt>
                <c:pt idx="8">
                  <c:v>116</c:v>
                </c:pt>
                <c:pt idx="9">
                  <c:v>93</c:v>
                </c:pt>
                <c:pt idx="10">
                  <c:v>89</c:v>
                </c:pt>
                <c:pt idx="11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6640"/>
        <c:axId val="141078912"/>
      </c:lineChart>
      <c:catAx>
        <c:axId val="141056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1078912"/>
        <c:crosses val="autoZero"/>
        <c:auto val="1"/>
        <c:lblAlgn val="ctr"/>
        <c:lblOffset val="100"/>
        <c:noMultiLvlLbl val="0"/>
      </c:catAx>
      <c:valAx>
        <c:axId val="14107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10566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4163133454472"/>
          <c:y val="0.11457033096926714"/>
          <c:w val="0.8342525994346861"/>
          <c:h val="0.743809397163120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[2]Feuil1!$L$2:$L$72</c:f>
              <c:numCache>
                <c:formatCode>General</c:formatCode>
                <c:ptCount val="71"/>
                <c:pt idx="0">
                  <c:v>194.230356</c:v>
                </c:pt>
                <c:pt idx="1">
                  <c:v>159.29104599999999</c:v>
                </c:pt>
                <c:pt idx="2">
                  <c:v>158.63586000000001</c:v>
                </c:pt>
                <c:pt idx="3">
                  <c:v>88.104283499999994</c:v>
                </c:pt>
                <c:pt idx="4">
                  <c:v>78.784738300000001</c:v>
                </c:pt>
                <c:pt idx="5">
                  <c:v>67.358617100000004</c:v>
                </c:pt>
                <c:pt idx="6">
                  <c:v>64.961027799999997</c:v>
                </c:pt>
                <c:pt idx="7">
                  <c:v>48.847084600000002</c:v>
                </c:pt>
                <c:pt idx="8">
                  <c:v>46.361074500000001</c:v>
                </c:pt>
                <c:pt idx="9">
                  <c:v>43.911017000000001</c:v>
                </c:pt>
                <c:pt idx="10">
                  <c:v>42.054791799999997</c:v>
                </c:pt>
                <c:pt idx="11">
                  <c:v>40.897385499999999</c:v>
                </c:pt>
                <c:pt idx="12">
                  <c:v>40.1365877</c:v>
                </c:pt>
                <c:pt idx="13">
                  <c:v>29.137873200000001</c:v>
                </c:pt>
                <c:pt idx="14">
                  <c:v>28.593110299999999</c:v>
                </c:pt>
                <c:pt idx="15">
                  <c:v>27.9910514</c:v>
                </c:pt>
                <c:pt idx="16">
                  <c:v>27.982454499999999</c:v>
                </c:pt>
                <c:pt idx="17">
                  <c:v>26.839125500000002</c:v>
                </c:pt>
                <c:pt idx="18">
                  <c:v>22.2229186</c:v>
                </c:pt>
                <c:pt idx="19">
                  <c:v>21.428738800000001</c:v>
                </c:pt>
                <c:pt idx="20">
                  <c:v>20.990515800000001</c:v>
                </c:pt>
                <c:pt idx="21">
                  <c:v>20.895948000000001</c:v>
                </c:pt>
                <c:pt idx="22">
                  <c:v>20.677462599999998</c:v>
                </c:pt>
                <c:pt idx="23">
                  <c:v>17.7626274</c:v>
                </c:pt>
                <c:pt idx="24">
                  <c:v>17.081979799999999</c:v>
                </c:pt>
                <c:pt idx="25">
                  <c:v>16.701855599999998</c:v>
                </c:pt>
                <c:pt idx="26">
                  <c:v>16.121845799999999</c:v>
                </c:pt>
                <c:pt idx="27">
                  <c:v>15.5096091</c:v>
                </c:pt>
                <c:pt idx="28">
                  <c:v>14.9221951</c:v>
                </c:pt>
                <c:pt idx="29">
                  <c:v>14.8193904</c:v>
                </c:pt>
                <c:pt idx="30">
                  <c:v>14.791029999999999</c:v>
                </c:pt>
                <c:pt idx="31">
                  <c:v>14.7763724</c:v>
                </c:pt>
                <c:pt idx="32">
                  <c:v>14.311043400000001</c:v>
                </c:pt>
                <c:pt idx="33">
                  <c:v>13.3401505</c:v>
                </c:pt>
                <c:pt idx="34">
                  <c:v>12.9736799</c:v>
                </c:pt>
                <c:pt idx="35">
                  <c:v>12.5848295</c:v>
                </c:pt>
                <c:pt idx="36">
                  <c:v>12.1175862</c:v>
                </c:pt>
                <c:pt idx="37">
                  <c:v>11.9696145</c:v>
                </c:pt>
                <c:pt idx="38">
                  <c:v>11.736754400000001</c:v>
                </c:pt>
                <c:pt idx="39">
                  <c:v>11.0281631</c:v>
                </c:pt>
                <c:pt idx="40">
                  <c:v>10.977059000000001</c:v>
                </c:pt>
                <c:pt idx="41">
                  <c:v>10.765894299999999</c:v>
                </c:pt>
                <c:pt idx="42">
                  <c:v>10.5027499</c:v>
                </c:pt>
                <c:pt idx="43">
                  <c:v>10.101746</c:v>
                </c:pt>
                <c:pt idx="44">
                  <c:v>9.5270860200000005</c:v>
                </c:pt>
                <c:pt idx="45">
                  <c:v>9.2917878100000006</c:v>
                </c:pt>
                <c:pt idx="46">
                  <c:v>8.4319188199999999</c:v>
                </c:pt>
                <c:pt idx="47">
                  <c:v>8.1102139700000002</c:v>
                </c:pt>
                <c:pt idx="48">
                  <c:v>8.0817726200000006</c:v>
                </c:pt>
                <c:pt idx="49">
                  <c:v>7.4483575499999999</c:v>
                </c:pt>
                <c:pt idx="50">
                  <c:v>7.3667659800000003</c:v>
                </c:pt>
                <c:pt idx="51">
                  <c:v>7.17490498</c:v>
                </c:pt>
                <c:pt idx="52">
                  <c:v>6.9876969000000004</c:v>
                </c:pt>
                <c:pt idx="53">
                  <c:v>6.6168956100000003</c:v>
                </c:pt>
                <c:pt idx="54">
                  <c:v>6.0993797900000004</c:v>
                </c:pt>
                <c:pt idx="55">
                  <c:v>5.2611634900000004</c:v>
                </c:pt>
                <c:pt idx="56">
                  <c:v>5.2240594600000003</c:v>
                </c:pt>
                <c:pt idx="57">
                  <c:v>5.1712896800000001</c:v>
                </c:pt>
                <c:pt idx="58">
                  <c:v>4.8977571600000003</c:v>
                </c:pt>
                <c:pt idx="59">
                  <c:v>4.8694763700000001</c:v>
                </c:pt>
                <c:pt idx="60">
                  <c:v>4.6775436499999996</c:v>
                </c:pt>
                <c:pt idx="61">
                  <c:v>3.6689155200000001</c:v>
                </c:pt>
                <c:pt idx="62">
                  <c:v>2.8486916400000002</c:v>
                </c:pt>
                <c:pt idx="63">
                  <c:v>2.5690420500000002</c:v>
                </c:pt>
                <c:pt idx="64">
                  <c:v>2.3005283300000001</c:v>
                </c:pt>
                <c:pt idx="65">
                  <c:v>2.0125030000000002</c:v>
                </c:pt>
                <c:pt idx="66">
                  <c:v>1.9576285099999999</c:v>
                </c:pt>
                <c:pt idx="67">
                  <c:v>1.45891152</c:v>
                </c:pt>
                <c:pt idx="68">
                  <c:v>1.2926401000000001</c:v>
                </c:pt>
                <c:pt idx="69">
                  <c:v>0.89909874999999995</c:v>
                </c:pt>
                <c:pt idx="70">
                  <c:v>0.66868278999999997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28064"/>
        <c:axId val="141129600"/>
      </c:scatterChart>
      <c:valAx>
        <c:axId val="141128064"/>
        <c:scaling>
          <c:orientation val="minMax"/>
          <c:max val="71"/>
          <c:min val="1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1129600"/>
        <c:crosses val="autoZero"/>
        <c:crossBetween val="midCat"/>
      </c:valAx>
      <c:valAx>
        <c:axId val="141129600"/>
        <c:scaling>
          <c:orientation val="minMax"/>
          <c:max val="2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112806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</xdr:colOff>
      <xdr:row>3</xdr:row>
      <xdr:rowOff>67627</xdr:rowOff>
    </xdr:from>
    <xdr:to>
      <xdr:col>0</xdr:col>
      <xdr:colOff>5301614</xdr:colOff>
      <xdr:row>26</xdr:row>
      <xdr:rowOff>109387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0.00804</cdr:x>
      <cdr:y>0.01168</cdr:y>
    </cdr:from>
    <cdr:to>
      <cdr:x>0.26233</cdr:x>
      <cdr:y>0.06507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1" y="46673"/>
          <a:ext cx="132588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En millions d'euros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8</xdr:row>
      <xdr:rowOff>45720</xdr:rowOff>
    </xdr:from>
    <xdr:to>
      <xdr:col>11</xdr:col>
      <xdr:colOff>175260</xdr:colOff>
      <xdr:row>24</xdr:row>
      <xdr:rowOff>179640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0.1865</cdr:x>
      <cdr:y>0.07222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88392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En milliers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</xdr:colOff>
      <xdr:row>7</xdr:row>
      <xdr:rowOff>152401</xdr:rowOff>
    </xdr:from>
    <xdr:to>
      <xdr:col>9</xdr:col>
      <xdr:colOff>356234</xdr:colOff>
      <xdr:row>25</xdr:row>
      <xdr:rowOff>136561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0.01163</cdr:y>
    </cdr:from>
    <cdr:to>
      <cdr:x>0.23876</cdr:x>
      <cdr:y>0.07211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8099"/>
          <a:ext cx="126492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En millions d'euros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674370</xdr:colOff>
      <xdr:row>2</xdr:row>
      <xdr:rowOff>171449</xdr:rowOff>
    </xdr:from>
    <xdr:to>
      <xdr:col>8</xdr:col>
      <xdr:colOff>674370</xdr:colOff>
      <xdr:row>21</xdr:row>
      <xdr:rowOff>80729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0.27244</cdr:x>
      <cdr:y>0.06755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295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En millions d'euros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rion\AppData\Local\Microsoft\Windows\Temporary%20Internet%20Files\Content.Outlook\5Y5GK19T\P&#244;lesdeCmpttvt%20Financement%20publ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rion\AppData\Local\Microsoft\Windows\Temporary%20Internet%20Files\Content.Outlook\5Y5GK19T\P&#244;les%20Tableau%20de%20bord%20DGE%20donn&#233;es%202006%20&#224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B3">
            <v>2009</v>
          </cell>
        </row>
        <row r="37">
          <cell r="B37">
            <v>2005</v>
          </cell>
          <cell r="C37">
            <v>2006</v>
          </cell>
          <cell r="D37">
            <v>2007</v>
          </cell>
          <cell r="E37">
            <v>2008</v>
          </cell>
          <cell r="F37">
            <v>2009</v>
          </cell>
          <cell r="G37">
            <v>2010</v>
          </cell>
          <cell r="H37">
            <v>2011</v>
          </cell>
          <cell r="I37">
            <v>2012</v>
          </cell>
          <cell r="J37">
            <v>2013</v>
          </cell>
          <cell r="K37">
            <v>2014</v>
          </cell>
          <cell r="L37">
            <v>2015</v>
          </cell>
          <cell r="M37">
            <v>2016</v>
          </cell>
        </row>
        <row r="38">
          <cell r="A38" t="str">
            <v xml:space="preserve">Intentions de financement public </v>
          </cell>
          <cell r="B38">
            <v>42</v>
          </cell>
          <cell r="C38">
            <v>193</v>
          </cell>
          <cell r="D38">
            <v>239</v>
          </cell>
          <cell r="E38">
            <v>256</v>
          </cell>
          <cell r="F38">
            <v>220</v>
          </cell>
          <cell r="G38">
            <v>157</v>
          </cell>
          <cell r="H38">
            <v>149</v>
          </cell>
          <cell r="I38">
            <v>119</v>
          </cell>
          <cell r="J38">
            <v>116</v>
          </cell>
          <cell r="K38">
            <v>93</v>
          </cell>
          <cell r="L38">
            <v>89</v>
          </cell>
          <cell r="M38">
            <v>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ie"/>
      <sheetName val="Entreprises membres en 2012"/>
      <sheetName val="Entreprises membres en 2011"/>
      <sheetName val="Entrepris Ens Activ NAF88 2012"/>
      <sheetName val="Entreprises Ens region"/>
      <sheetName val="Orga Form Labo Ens membres 2012"/>
      <sheetName val="Financements 2006-2012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L2">
            <v>194.230356</v>
          </cell>
        </row>
        <row r="3">
          <cell r="L3">
            <v>159.29104599999999</v>
          </cell>
        </row>
        <row r="4">
          <cell r="L4">
            <v>158.63586000000001</v>
          </cell>
        </row>
        <row r="5">
          <cell r="L5">
            <v>88.104283499999994</v>
          </cell>
        </row>
        <row r="6">
          <cell r="L6">
            <v>78.784738300000001</v>
          </cell>
        </row>
        <row r="7">
          <cell r="L7">
            <v>67.358617100000004</v>
          </cell>
        </row>
        <row r="8">
          <cell r="L8">
            <v>64.961027799999997</v>
          </cell>
        </row>
        <row r="9">
          <cell r="L9">
            <v>48.847084600000002</v>
          </cell>
        </row>
        <row r="10">
          <cell r="L10">
            <v>46.361074500000001</v>
          </cell>
        </row>
        <row r="11">
          <cell r="L11">
            <v>43.911017000000001</v>
          </cell>
        </row>
        <row r="12">
          <cell r="L12">
            <v>42.054791799999997</v>
          </cell>
        </row>
        <row r="13">
          <cell r="L13">
            <v>40.897385499999999</v>
          </cell>
        </row>
        <row r="14">
          <cell r="L14">
            <v>40.1365877</v>
          </cell>
        </row>
        <row r="15">
          <cell r="L15">
            <v>29.137873200000001</v>
          </cell>
        </row>
        <row r="16">
          <cell r="L16">
            <v>28.593110299999999</v>
          </cell>
        </row>
        <row r="17">
          <cell r="L17">
            <v>27.9910514</v>
          </cell>
        </row>
        <row r="18">
          <cell r="L18">
            <v>27.982454499999999</v>
          </cell>
        </row>
        <row r="19">
          <cell r="L19">
            <v>26.839125500000002</v>
          </cell>
        </row>
        <row r="20">
          <cell r="L20">
            <v>22.2229186</v>
          </cell>
        </row>
        <row r="21">
          <cell r="L21">
            <v>21.428738800000001</v>
          </cell>
        </row>
        <row r="22">
          <cell r="L22">
            <v>20.990515800000001</v>
          </cell>
        </row>
        <row r="23">
          <cell r="L23">
            <v>20.895948000000001</v>
          </cell>
        </row>
        <row r="24">
          <cell r="L24">
            <v>20.677462599999998</v>
          </cell>
        </row>
        <row r="25">
          <cell r="L25">
            <v>17.7626274</v>
          </cell>
        </row>
        <row r="26">
          <cell r="L26">
            <v>17.081979799999999</v>
          </cell>
        </row>
        <row r="27">
          <cell r="L27">
            <v>16.701855599999998</v>
          </cell>
        </row>
        <row r="28">
          <cell r="L28">
            <v>16.121845799999999</v>
          </cell>
        </row>
        <row r="29">
          <cell r="L29">
            <v>15.5096091</v>
          </cell>
        </row>
        <row r="30">
          <cell r="L30">
            <v>14.9221951</v>
          </cell>
        </row>
        <row r="31">
          <cell r="L31">
            <v>14.8193904</v>
          </cell>
        </row>
        <row r="32">
          <cell r="L32">
            <v>14.791029999999999</v>
          </cell>
        </row>
        <row r="33">
          <cell r="L33">
            <v>14.7763724</v>
          </cell>
        </row>
        <row r="34">
          <cell r="L34">
            <v>14.311043400000001</v>
          </cell>
        </row>
        <row r="35">
          <cell r="L35">
            <v>13.3401505</v>
          </cell>
        </row>
        <row r="36">
          <cell r="L36">
            <v>12.9736799</v>
          </cell>
        </row>
        <row r="37">
          <cell r="L37">
            <v>12.5848295</v>
          </cell>
        </row>
        <row r="38">
          <cell r="L38">
            <v>12.1175862</v>
          </cell>
        </row>
        <row r="39">
          <cell r="L39">
            <v>11.9696145</v>
          </cell>
        </row>
        <row r="40">
          <cell r="L40">
            <v>11.736754400000001</v>
          </cell>
        </row>
        <row r="41">
          <cell r="L41">
            <v>11.0281631</v>
          </cell>
        </row>
        <row r="42">
          <cell r="L42">
            <v>10.977059000000001</v>
          </cell>
        </row>
        <row r="43">
          <cell r="L43">
            <v>10.765894299999999</v>
          </cell>
        </row>
        <row r="44">
          <cell r="L44">
            <v>10.5027499</v>
          </cell>
        </row>
        <row r="45">
          <cell r="L45">
            <v>10.101746</v>
          </cell>
        </row>
        <row r="46">
          <cell r="L46">
            <v>9.5270860200000005</v>
          </cell>
        </row>
        <row r="47">
          <cell r="L47">
            <v>9.2917878100000006</v>
          </cell>
        </row>
        <row r="48">
          <cell r="L48">
            <v>8.4319188199999999</v>
          </cell>
        </row>
        <row r="49">
          <cell r="L49">
            <v>8.1102139700000002</v>
          </cell>
        </row>
        <row r="50">
          <cell r="L50">
            <v>8.0817726200000006</v>
          </cell>
        </row>
        <row r="51">
          <cell r="L51">
            <v>7.4483575499999999</v>
          </cell>
        </row>
        <row r="52">
          <cell r="L52">
            <v>7.3667659800000003</v>
          </cell>
        </row>
        <row r="53">
          <cell r="L53">
            <v>7.17490498</v>
          </cell>
        </row>
        <row r="54">
          <cell r="L54">
            <v>6.9876969000000004</v>
          </cell>
        </row>
        <row r="55">
          <cell r="L55">
            <v>6.6168956100000003</v>
          </cell>
        </row>
        <row r="56">
          <cell r="L56">
            <v>6.0993797900000004</v>
          </cell>
        </row>
        <row r="57">
          <cell r="L57">
            <v>5.2611634900000004</v>
          </cell>
        </row>
        <row r="58">
          <cell r="L58">
            <v>5.2240594600000003</v>
          </cell>
        </row>
        <row r="59">
          <cell r="L59">
            <v>5.1712896800000001</v>
          </cell>
        </row>
        <row r="60">
          <cell r="L60">
            <v>4.8977571600000003</v>
          </cell>
        </row>
        <row r="61">
          <cell r="L61">
            <v>4.8694763700000001</v>
          </cell>
        </row>
        <row r="62">
          <cell r="L62">
            <v>4.6775436499999996</v>
          </cell>
        </row>
        <row r="63">
          <cell r="L63">
            <v>3.6689155200000001</v>
          </cell>
        </row>
        <row r="64">
          <cell r="L64">
            <v>2.8486916400000002</v>
          </cell>
        </row>
        <row r="65">
          <cell r="L65">
            <v>2.5690420500000002</v>
          </cell>
        </row>
        <row r="66">
          <cell r="L66">
            <v>2.3005283300000001</v>
          </cell>
        </row>
        <row r="67">
          <cell r="L67">
            <v>2.0125030000000002</v>
          </cell>
        </row>
        <row r="68">
          <cell r="L68">
            <v>1.9576285099999999</v>
          </cell>
        </row>
        <row r="69">
          <cell r="L69">
            <v>1.45891152</v>
          </cell>
        </row>
        <row r="70">
          <cell r="L70">
            <v>1.2926401000000001</v>
          </cell>
        </row>
        <row r="71">
          <cell r="L71">
            <v>0.89909874999999995</v>
          </cell>
        </row>
        <row r="72">
          <cell r="L72">
            <v>0.66868278999999997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10" sqref="D10"/>
    </sheetView>
  </sheetViews>
  <sheetFormatPr baseColWidth="10" defaultRowHeight="14.4" x14ac:dyDescent="0.3"/>
  <cols>
    <col min="1" max="1" width="13.77734375" customWidth="1"/>
  </cols>
  <sheetData>
    <row r="1" spans="1:8" x14ac:dyDescent="0.3">
      <c r="A1" t="s">
        <v>111</v>
      </c>
      <c r="B1" s="42" t="s">
        <v>113</v>
      </c>
      <c r="C1" s="42"/>
      <c r="D1" s="42"/>
      <c r="E1" s="42"/>
      <c r="F1" s="42"/>
    </row>
    <row r="2" spans="1:8" x14ac:dyDescent="0.3">
      <c r="A2" t="s">
        <v>112</v>
      </c>
      <c r="B2" s="42" t="s">
        <v>114</v>
      </c>
      <c r="C2" s="42"/>
      <c r="D2" s="42"/>
    </row>
    <row r="3" spans="1:8" x14ac:dyDescent="0.3">
      <c r="A3" t="s">
        <v>115</v>
      </c>
      <c r="B3" s="42" t="s">
        <v>116</v>
      </c>
      <c r="C3" s="42"/>
      <c r="D3" s="42"/>
      <c r="E3" s="42"/>
      <c r="F3" s="42"/>
      <c r="G3" s="42"/>
      <c r="H3" s="42"/>
    </row>
    <row r="4" spans="1:8" x14ac:dyDescent="0.3">
      <c r="A4" t="s">
        <v>117</v>
      </c>
      <c r="B4" s="42" t="s">
        <v>118</v>
      </c>
      <c r="C4" s="42"/>
      <c r="D4" s="42"/>
      <c r="E4" s="42"/>
    </row>
    <row r="5" spans="1:8" s="55" customFormat="1" x14ac:dyDescent="0.3">
      <c r="A5" s="56" t="s">
        <v>146</v>
      </c>
      <c r="B5" s="42" t="s">
        <v>120</v>
      </c>
      <c r="C5" s="42"/>
      <c r="D5" s="42"/>
      <c r="E5" s="42"/>
      <c r="F5" s="42"/>
    </row>
    <row r="6" spans="1:8" x14ac:dyDescent="0.3">
      <c r="A6" s="55" t="s">
        <v>147</v>
      </c>
      <c r="B6" s="42" t="s">
        <v>132</v>
      </c>
      <c r="C6" s="42"/>
      <c r="D6" s="42"/>
      <c r="E6" s="42"/>
      <c r="F6" s="42"/>
    </row>
    <row r="7" spans="1:8" x14ac:dyDescent="0.3">
      <c r="A7" s="55" t="s">
        <v>148</v>
      </c>
      <c r="B7" s="42" t="s">
        <v>145</v>
      </c>
      <c r="C7" s="42"/>
      <c r="D7" s="42"/>
      <c r="E7" s="42"/>
      <c r="F7" s="42"/>
      <c r="G7" s="42"/>
      <c r="H7" s="42"/>
    </row>
  </sheetData>
  <hyperlinks>
    <hyperlink ref="B1:F1" location="'Graphique 1'!A1" display="Pricipaux financements publics des projets labellisés par les pôles"/>
    <hyperlink ref="B2:D2" location="'Graphique 2'!A1" display="Nombre d'entreprises membres des pôles"/>
    <hyperlink ref="B3:H3" location="'Graphique A1'!A1" display="Financements alloués par l'Etat à l'ensemble des projets des pôles de compétitivité via le FUI"/>
    <hyperlink ref="B4:E4" location="'Graphique A2'!A1" display="Financements alloués par l'Etat aux 71 pôles via le FUI"/>
    <hyperlink ref="B5:F5" location="'Tableau 1'!A1" display=" Le FUI* dans le financement public de l’innovation en 2015 "/>
    <hyperlink ref="B6:F6" location="'Tableau A1'!A1" display="Quelques caractéristiques clés des entreprises* membres des pôles"/>
    <hyperlink ref="B7:H7" location="'Tableau A2'!A1" display="Financements alloués par l’État aux projets de R &amp; D des pôles de compétitivité via le FUI*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baseColWidth="10" defaultRowHeight="14.4" x14ac:dyDescent="0.3"/>
  <cols>
    <col min="1" max="1" width="113.44140625" bestFit="1" customWidth="1"/>
    <col min="12" max="12" width="21.44140625" customWidth="1"/>
  </cols>
  <sheetData>
    <row r="1" spans="1:18" x14ac:dyDescent="0.3">
      <c r="A1" s="12" t="s">
        <v>104</v>
      </c>
    </row>
    <row r="3" spans="1:18" x14ac:dyDescent="0.3">
      <c r="A3" s="8"/>
    </row>
    <row r="4" spans="1:18" x14ac:dyDescent="0.3">
      <c r="A4" s="5"/>
      <c r="B4" s="14">
        <v>2005</v>
      </c>
      <c r="C4" s="14">
        <v>2006</v>
      </c>
      <c r="D4" s="14">
        <v>2007</v>
      </c>
      <c r="E4" s="14">
        <v>2008</v>
      </c>
      <c r="F4" s="14">
        <v>2009</v>
      </c>
      <c r="G4" s="14">
        <v>2010</v>
      </c>
      <c r="H4" s="14">
        <v>2011</v>
      </c>
      <c r="I4" s="14">
        <v>2012</v>
      </c>
      <c r="J4" s="14">
        <v>2013</v>
      </c>
      <c r="K4" s="14" t="s">
        <v>0</v>
      </c>
      <c r="L4" s="14" t="s">
        <v>1</v>
      </c>
      <c r="N4" t="s">
        <v>7</v>
      </c>
      <c r="P4" s="5" t="s">
        <v>12</v>
      </c>
      <c r="R4" s="5" t="s">
        <v>11</v>
      </c>
    </row>
    <row r="5" spans="1:18" x14ac:dyDescent="0.3">
      <c r="A5" s="5" t="s">
        <v>10</v>
      </c>
      <c r="B5" s="14">
        <v>42</v>
      </c>
      <c r="C5" s="14">
        <v>189</v>
      </c>
      <c r="D5" s="14">
        <v>239</v>
      </c>
      <c r="E5" s="14">
        <v>256</v>
      </c>
      <c r="F5" s="14">
        <v>220</v>
      </c>
      <c r="G5" s="14">
        <v>157</v>
      </c>
      <c r="H5" s="15">
        <v>149.06478949999999</v>
      </c>
      <c r="I5" s="15">
        <v>119.480951</v>
      </c>
      <c r="J5" s="16">
        <v>116</v>
      </c>
      <c r="K5" s="17">
        <f>SUM(B5:J5)</f>
        <v>1487.5457405</v>
      </c>
      <c r="L5" s="18">
        <f>K5/K$10</f>
        <v>0.27309449981641271</v>
      </c>
      <c r="N5" s="11">
        <f>L5+L6</f>
        <v>0.44015893895722413</v>
      </c>
      <c r="P5" s="7">
        <f>I5/I$10</f>
        <v>0.22977105961538463</v>
      </c>
      <c r="R5" s="7">
        <f t="shared" ref="R5:R10" si="0">J5/J$10</f>
        <v>0.21641791044776118</v>
      </c>
    </row>
    <row r="6" spans="1:18" x14ac:dyDescent="0.3">
      <c r="A6" s="5" t="s">
        <v>2</v>
      </c>
      <c r="B6" s="19"/>
      <c r="C6" s="14">
        <v>99</v>
      </c>
      <c r="D6" s="14">
        <v>125</v>
      </c>
      <c r="E6" s="14">
        <v>152</v>
      </c>
      <c r="F6" s="14">
        <v>128</v>
      </c>
      <c r="G6" s="14">
        <v>118</v>
      </c>
      <c r="H6" s="14">
        <v>109</v>
      </c>
      <c r="I6" s="14">
        <v>95</v>
      </c>
      <c r="J6" s="16">
        <v>84</v>
      </c>
      <c r="K6" s="17">
        <f t="shared" ref="K6:K10" si="1">SUM(B6:J6)</f>
        <v>910</v>
      </c>
      <c r="L6" s="18">
        <f>K6/K$10</f>
        <v>0.16706443914081145</v>
      </c>
      <c r="P6" s="7">
        <f t="shared" ref="P6:P10" si="2">I6/I$10</f>
        <v>0.18269230769230768</v>
      </c>
      <c r="R6" s="7">
        <f t="shared" si="0"/>
        <v>0.15671641791044777</v>
      </c>
    </row>
    <row r="7" spans="1:18" x14ac:dyDescent="0.3">
      <c r="A7" s="5" t="s">
        <v>6</v>
      </c>
      <c r="B7" s="14">
        <f>B37</f>
        <v>0</v>
      </c>
      <c r="C7" s="14">
        <f>C37</f>
        <v>163</v>
      </c>
      <c r="D7" s="14">
        <f t="shared" ref="D7:I7" si="3">D37</f>
        <v>242</v>
      </c>
      <c r="E7" s="14">
        <f t="shared" si="3"/>
        <v>219</v>
      </c>
      <c r="F7" s="14">
        <f t="shared" si="3"/>
        <v>159</v>
      </c>
      <c r="G7" s="14">
        <f t="shared" si="3"/>
        <v>172</v>
      </c>
      <c r="H7" s="14">
        <f t="shared" si="3"/>
        <v>144.25950800000001</v>
      </c>
      <c r="I7" s="14">
        <f t="shared" si="3"/>
        <v>141.30029200000001</v>
      </c>
      <c r="J7" s="16">
        <v>108</v>
      </c>
      <c r="K7" s="17">
        <f t="shared" si="1"/>
        <v>1348.5598</v>
      </c>
      <c r="L7" s="18">
        <f>K7/K$10</f>
        <v>0.24757844685147787</v>
      </c>
      <c r="P7" s="7">
        <f t="shared" si="2"/>
        <v>0.27173133076923078</v>
      </c>
      <c r="R7" s="7">
        <f t="shared" si="0"/>
        <v>0.20149253731343283</v>
      </c>
    </row>
    <row r="8" spans="1:18" x14ac:dyDescent="0.3">
      <c r="A8" s="5" t="s">
        <v>8</v>
      </c>
      <c r="B8" s="14"/>
      <c r="C8" s="14"/>
      <c r="D8" s="14"/>
      <c r="E8" s="14"/>
      <c r="F8" s="14"/>
      <c r="G8" s="14"/>
      <c r="H8" s="15">
        <v>17</v>
      </c>
      <c r="I8" s="15">
        <v>83</v>
      </c>
      <c r="J8" s="20">
        <v>59</v>
      </c>
      <c r="K8" s="17">
        <f t="shared" si="1"/>
        <v>159</v>
      </c>
      <c r="L8" s="18">
        <f>K8/K$10</f>
        <v>2.919038002570222E-2</v>
      </c>
      <c r="P8" s="7">
        <f t="shared" si="2"/>
        <v>0.1596153846153846</v>
      </c>
      <c r="R8" s="7">
        <f t="shared" si="0"/>
        <v>0.11007462686567164</v>
      </c>
    </row>
    <row r="9" spans="1:18" x14ac:dyDescent="0.3">
      <c r="A9" s="5" t="s">
        <v>9</v>
      </c>
      <c r="B9" s="14">
        <v>202</v>
      </c>
      <c r="C9" s="14">
        <v>175</v>
      </c>
      <c r="D9" s="14">
        <v>194</v>
      </c>
      <c r="E9" s="14">
        <v>118</v>
      </c>
      <c r="F9" s="14">
        <v>192</v>
      </c>
      <c r="G9" s="14">
        <v>213</v>
      </c>
      <c r="H9" s="15">
        <v>182.4</v>
      </c>
      <c r="I9" s="15">
        <v>163.69999999999999</v>
      </c>
      <c r="J9" s="16">
        <v>169</v>
      </c>
      <c r="K9" s="17">
        <f t="shared" si="1"/>
        <v>1609.1000000000001</v>
      </c>
      <c r="L9" s="18">
        <f>K9/K$10</f>
        <v>0.29541031760602171</v>
      </c>
      <c r="P9" s="7">
        <f t="shared" si="2"/>
        <v>0.31480769230769229</v>
      </c>
      <c r="R9" s="7">
        <f t="shared" si="0"/>
        <v>0.31529850746268656</v>
      </c>
    </row>
    <row r="10" spans="1:18" x14ac:dyDescent="0.3">
      <c r="A10" s="5" t="s">
        <v>0</v>
      </c>
      <c r="B10" s="14">
        <v>276</v>
      </c>
      <c r="C10" s="14">
        <v>626</v>
      </c>
      <c r="D10" s="14">
        <v>800</v>
      </c>
      <c r="E10" s="14">
        <v>745</v>
      </c>
      <c r="F10" s="14">
        <v>699</v>
      </c>
      <c r="G10" s="14">
        <v>660</v>
      </c>
      <c r="H10" s="14">
        <v>585</v>
      </c>
      <c r="I10" s="14">
        <v>520</v>
      </c>
      <c r="J10" s="14">
        <f>SUM(J5:J9)</f>
        <v>536</v>
      </c>
      <c r="K10" s="17">
        <f t="shared" si="1"/>
        <v>5447</v>
      </c>
      <c r="L10" s="21">
        <v>1</v>
      </c>
      <c r="P10" s="7">
        <f t="shared" si="2"/>
        <v>1</v>
      </c>
      <c r="R10" s="7">
        <f t="shared" si="0"/>
        <v>1</v>
      </c>
    </row>
    <row r="11" spans="1:18" x14ac:dyDescent="0.3">
      <c r="A11" s="13" t="s">
        <v>13</v>
      </c>
      <c r="N11">
        <f>SUM(F6:I6)</f>
        <v>450</v>
      </c>
    </row>
    <row r="12" spans="1:18" x14ac:dyDescent="0.3">
      <c r="A12" s="13" t="s">
        <v>105</v>
      </c>
    </row>
    <row r="26" spans="1:1" x14ac:dyDescent="0.3">
      <c r="A26" s="22"/>
    </row>
    <row r="34" spans="1:9" x14ac:dyDescent="0.3">
      <c r="A34" s="9" t="s">
        <v>5</v>
      </c>
      <c r="B34" s="6"/>
      <c r="C34" s="6">
        <v>2006</v>
      </c>
      <c r="D34" s="6">
        <v>2007</v>
      </c>
      <c r="E34" s="6">
        <v>2008</v>
      </c>
      <c r="F34" s="6">
        <v>2009</v>
      </c>
      <c r="G34" s="6">
        <v>2010</v>
      </c>
      <c r="H34" s="6">
        <v>2011</v>
      </c>
      <c r="I34" s="6">
        <v>2012</v>
      </c>
    </row>
    <row r="35" spans="1:9" x14ac:dyDescent="0.3">
      <c r="A35" s="5" t="s">
        <v>3</v>
      </c>
      <c r="B35" s="2"/>
      <c r="C35" s="3">
        <v>83</v>
      </c>
      <c r="D35" s="3">
        <v>80</v>
      </c>
      <c r="E35" s="3">
        <v>77</v>
      </c>
      <c r="F35" s="3">
        <v>70</v>
      </c>
      <c r="G35" s="3">
        <v>52</v>
      </c>
      <c r="H35" s="4">
        <v>37.232340000000001</v>
      </c>
      <c r="I35" s="4">
        <v>31.969650000000001</v>
      </c>
    </row>
    <row r="36" spans="1:9" x14ac:dyDescent="0.3">
      <c r="A36" s="5" t="s">
        <v>4</v>
      </c>
      <c r="B36" s="1"/>
      <c r="C36" s="3">
        <v>80</v>
      </c>
      <c r="D36" s="3">
        <v>162</v>
      </c>
      <c r="E36" s="3">
        <v>142</v>
      </c>
      <c r="F36" s="3">
        <v>89</v>
      </c>
      <c r="G36" s="3">
        <v>120</v>
      </c>
      <c r="H36" s="4">
        <v>107.027168</v>
      </c>
      <c r="I36" s="4">
        <v>109.330642</v>
      </c>
    </row>
    <row r="37" spans="1:9" x14ac:dyDescent="0.3">
      <c r="A37" s="9" t="s">
        <v>106</v>
      </c>
      <c r="B37" s="9"/>
      <c r="C37" s="9">
        <f t="shared" ref="C37:I37" si="4">SUM(C35:C36)</f>
        <v>163</v>
      </c>
      <c r="D37" s="9">
        <f t="shared" si="4"/>
        <v>242</v>
      </c>
      <c r="E37" s="9">
        <f t="shared" si="4"/>
        <v>219</v>
      </c>
      <c r="F37" s="9">
        <f t="shared" si="4"/>
        <v>159</v>
      </c>
      <c r="G37" s="9">
        <f t="shared" si="4"/>
        <v>172</v>
      </c>
      <c r="H37" s="10">
        <f t="shared" si="4"/>
        <v>144.25950800000001</v>
      </c>
      <c r="I37" s="10">
        <f t="shared" si="4"/>
        <v>141.30029200000001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14" sqref="B14"/>
    </sheetView>
  </sheetViews>
  <sheetFormatPr baseColWidth="10" defaultRowHeight="14.4" x14ac:dyDescent="0.3"/>
  <cols>
    <col min="1" max="1" width="25" customWidth="1"/>
    <col min="257" max="257" width="25" customWidth="1"/>
    <col min="513" max="513" width="25" customWidth="1"/>
    <col min="769" max="769" width="25" customWidth="1"/>
    <col min="1025" max="1025" width="25" customWidth="1"/>
    <col min="1281" max="1281" width="25" customWidth="1"/>
    <col min="1537" max="1537" width="25" customWidth="1"/>
    <col min="1793" max="1793" width="25" customWidth="1"/>
    <col min="2049" max="2049" width="25" customWidth="1"/>
    <col min="2305" max="2305" width="25" customWidth="1"/>
    <col min="2561" max="2561" width="25" customWidth="1"/>
    <col min="2817" max="2817" width="25" customWidth="1"/>
    <col min="3073" max="3073" width="25" customWidth="1"/>
    <col min="3329" max="3329" width="25" customWidth="1"/>
    <col min="3585" max="3585" width="25" customWidth="1"/>
    <col min="3841" max="3841" width="25" customWidth="1"/>
    <col min="4097" max="4097" width="25" customWidth="1"/>
    <col min="4353" max="4353" width="25" customWidth="1"/>
    <col min="4609" max="4609" width="25" customWidth="1"/>
    <col min="4865" max="4865" width="25" customWidth="1"/>
    <col min="5121" max="5121" width="25" customWidth="1"/>
    <col min="5377" max="5377" width="25" customWidth="1"/>
    <col min="5633" max="5633" width="25" customWidth="1"/>
    <col min="5889" max="5889" width="25" customWidth="1"/>
    <col min="6145" max="6145" width="25" customWidth="1"/>
    <col min="6401" max="6401" width="25" customWidth="1"/>
    <col min="6657" max="6657" width="25" customWidth="1"/>
    <col min="6913" max="6913" width="25" customWidth="1"/>
    <col min="7169" max="7169" width="25" customWidth="1"/>
    <col min="7425" max="7425" width="25" customWidth="1"/>
    <col min="7681" max="7681" width="25" customWidth="1"/>
    <col min="7937" max="7937" width="25" customWidth="1"/>
    <col min="8193" max="8193" width="25" customWidth="1"/>
    <col min="8449" max="8449" width="25" customWidth="1"/>
    <col min="8705" max="8705" width="25" customWidth="1"/>
    <col min="8961" max="8961" width="25" customWidth="1"/>
    <col min="9217" max="9217" width="25" customWidth="1"/>
    <col min="9473" max="9473" width="25" customWidth="1"/>
    <col min="9729" max="9729" width="25" customWidth="1"/>
    <col min="9985" max="9985" width="25" customWidth="1"/>
    <col min="10241" max="10241" width="25" customWidth="1"/>
    <col min="10497" max="10497" width="25" customWidth="1"/>
    <col min="10753" max="10753" width="25" customWidth="1"/>
    <col min="11009" max="11009" width="25" customWidth="1"/>
    <col min="11265" max="11265" width="25" customWidth="1"/>
    <col min="11521" max="11521" width="25" customWidth="1"/>
    <col min="11777" max="11777" width="25" customWidth="1"/>
    <col min="12033" max="12033" width="25" customWidth="1"/>
    <col min="12289" max="12289" width="25" customWidth="1"/>
    <col min="12545" max="12545" width="25" customWidth="1"/>
    <col min="12801" max="12801" width="25" customWidth="1"/>
    <col min="13057" max="13057" width="25" customWidth="1"/>
    <col min="13313" max="13313" width="25" customWidth="1"/>
    <col min="13569" max="13569" width="25" customWidth="1"/>
    <col min="13825" max="13825" width="25" customWidth="1"/>
    <col min="14081" max="14081" width="25" customWidth="1"/>
    <col min="14337" max="14337" width="25" customWidth="1"/>
    <col min="14593" max="14593" width="25" customWidth="1"/>
    <col min="14849" max="14849" width="25" customWidth="1"/>
    <col min="15105" max="15105" width="25" customWidth="1"/>
    <col min="15361" max="15361" width="25" customWidth="1"/>
    <col min="15617" max="15617" width="25" customWidth="1"/>
    <col min="15873" max="15873" width="25" customWidth="1"/>
    <col min="16129" max="16129" width="25" customWidth="1"/>
  </cols>
  <sheetData>
    <row r="1" spans="1:9" x14ac:dyDescent="0.3">
      <c r="A1" s="23" t="s">
        <v>108</v>
      </c>
      <c r="F1" s="23"/>
    </row>
    <row r="2" spans="1:9" x14ac:dyDescent="0.3">
      <c r="A2" s="24"/>
      <c r="B2" s="40">
        <v>2006</v>
      </c>
      <c r="C2" s="40">
        <v>2009</v>
      </c>
      <c r="D2" s="40">
        <v>2012</v>
      </c>
      <c r="F2" s="24"/>
      <c r="G2" s="24"/>
      <c r="H2" s="24"/>
      <c r="I2" s="24"/>
    </row>
    <row r="3" spans="1:9" x14ac:dyDescent="0.3">
      <c r="A3" s="24" t="s">
        <v>14</v>
      </c>
      <c r="B3" s="39">
        <v>2419</v>
      </c>
      <c r="C3" s="39">
        <v>5134</v>
      </c>
      <c r="D3" s="39">
        <v>6491</v>
      </c>
      <c r="F3" s="24"/>
      <c r="G3" s="25"/>
      <c r="H3" s="25"/>
      <c r="I3" s="25"/>
    </row>
    <row r="4" spans="1:9" x14ac:dyDescent="0.3">
      <c r="A4" s="24" t="s">
        <v>15</v>
      </c>
      <c r="B4" s="39">
        <v>935</v>
      </c>
      <c r="C4" s="39">
        <v>1292</v>
      </c>
      <c r="D4" s="39">
        <v>1519</v>
      </c>
      <c r="F4" s="24"/>
      <c r="G4" s="25"/>
      <c r="H4" s="25"/>
      <c r="I4" s="25"/>
    </row>
    <row r="5" spans="1:9" x14ac:dyDescent="0.3">
      <c r="A5" s="24" t="s">
        <v>16</v>
      </c>
      <c r="B5" s="39">
        <v>652</v>
      </c>
      <c r="C5" s="39">
        <v>783</v>
      </c>
      <c r="D5" s="39">
        <v>901</v>
      </c>
      <c r="F5" s="24"/>
      <c r="G5" s="25"/>
      <c r="H5" s="25"/>
      <c r="I5" s="25"/>
    </row>
    <row r="6" spans="1:9" x14ac:dyDescent="0.3">
      <c r="A6" s="24" t="s">
        <v>17</v>
      </c>
      <c r="B6" s="39">
        <v>58</v>
      </c>
      <c r="C6" s="39">
        <v>70</v>
      </c>
      <c r="D6" s="39">
        <v>72</v>
      </c>
      <c r="F6" s="24"/>
      <c r="G6" s="25"/>
      <c r="H6" s="25"/>
      <c r="I6" s="25"/>
    </row>
    <row r="7" spans="1:9" x14ac:dyDescent="0.3">
      <c r="A7" s="26" t="s">
        <v>0</v>
      </c>
      <c r="B7" s="38">
        <f>SUM(B3:B6)</f>
        <v>4064</v>
      </c>
      <c r="C7" s="38">
        <f>SUM(C3:C6)</f>
        <v>7279</v>
      </c>
      <c r="D7" s="38">
        <f>SUM(D3:D6)</f>
        <v>8983</v>
      </c>
      <c r="F7" s="26"/>
      <c r="G7" s="25"/>
      <c r="H7" s="25"/>
      <c r="I7" s="25"/>
    </row>
    <row r="8" spans="1:9" x14ac:dyDescent="0.3">
      <c r="A8" s="26" t="s">
        <v>18</v>
      </c>
      <c r="F8" s="26"/>
    </row>
    <row r="9" spans="1:9" x14ac:dyDescent="0.3">
      <c r="A9" s="26" t="s">
        <v>19</v>
      </c>
      <c r="B9">
        <f>B5+B6</f>
        <v>710</v>
      </c>
      <c r="C9">
        <f>C5+C6</f>
        <v>853</v>
      </c>
      <c r="D9">
        <f>D5+D6</f>
        <v>973</v>
      </c>
      <c r="F9" s="26"/>
      <c r="G9" s="27"/>
      <c r="H9" s="27"/>
      <c r="I9" s="27"/>
    </row>
    <row r="10" spans="1:9" x14ac:dyDescent="0.3">
      <c r="A10" s="26" t="s">
        <v>20</v>
      </c>
      <c r="B10">
        <f>B3+B4</f>
        <v>3354</v>
      </c>
      <c r="C10">
        <f>C3+C4</f>
        <v>6426</v>
      </c>
      <c r="D10">
        <f>D3+D4</f>
        <v>8010</v>
      </c>
      <c r="F10" s="23"/>
    </row>
    <row r="27" spans="1:10" x14ac:dyDescent="0.3">
      <c r="A27" t="s">
        <v>107</v>
      </c>
    </row>
    <row r="29" spans="1:10" x14ac:dyDescent="0.3">
      <c r="A29" s="23" t="s">
        <v>21</v>
      </c>
      <c r="G29" s="23" t="s">
        <v>22</v>
      </c>
    </row>
    <row r="30" spans="1:10" x14ac:dyDescent="0.3">
      <c r="A30" s="24"/>
      <c r="B30" s="24">
        <v>2006</v>
      </c>
      <c r="C30" s="24">
        <v>2009</v>
      </c>
      <c r="D30" s="24">
        <v>2012</v>
      </c>
      <c r="G30" s="24"/>
      <c r="H30" s="24">
        <v>2006</v>
      </c>
      <c r="I30" s="24">
        <v>2009</v>
      </c>
      <c r="J30" s="24">
        <v>2012</v>
      </c>
    </row>
    <row r="31" spans="1:10" x14ac:dyDescent="0.3">
      <c r="A31" s="24" t="s">
        <v>14</v>
      </c>
      <c r="B31" s="24">
        <v>579</v>
      </c>
      <c r="C31" s="24">
        <v>1287</v>
      </c>
      <c r="D31" s="24">
        <v>1354</v>
      </c>
      <c r="G31" s="24" t="s">
        <v>23</v>
      </c>
      <c r="H31" s="24">
        <f t="shared" ref="H31:J35" si="0">B31/B3</f>
        <v>0.23935510541546093</v>
      </c>
      <c r="I31" s="24">
        <f t="shared" si="0"/>
        <v>0.25068172964550056</v>
      </c>
      <c r="J31" s="24">
        <f t="shared" si="0"/>
        <v>0.20859651825604683</v>
      </c>
    </row>
    <row r="32" spans="1:10" x14ac:dyDescent="0.3">
      <c r="A32" s="24" t="s">
        <v>24</v>
      </c>
      <c r="B32" s="24">
        <v>354</v>
      </c>
      <c r="C32" s="24">
        <v>571</v>
      </c>
      <c r="D32" s="24">
        <v>602</v>
      </c>
      <c r="G32" s="24" t="s">
        <v>24</v>
      </c>
      <c r="H32" s="24">
        <f t="shared" si="0"/>
        <v>0.37860962566844919</v>
      </c>
      <c r="I32" s="24">
        <f t="shared" si="0"/>
        <v>0.44195046439628483</v>
      </c>
      <c r="J32" s="24">
        <f t="shared" si="0"/>
        <v>0.39631336405529954</v>
      </c>
    </row>
    <row r="33" spans="1:10" x14ac:dyDescent="0.3">
      <c r="A33" s="24" t="s">
        <v>25</v>
      </c>
      <c r="B33" s="24">
        <v>378</v>
      </c>
      <c r="C33" s="24">
        <v>458</v>
      </c>
      <c r="D33" s="24">
        <v>533</v>
      </c>
      <c r="G33" s="24" t="s">
        <v>25</v>
      </c>
      <c r="H33" s="24">
        <f t="shared" si="0"/>
        <v>0.57975460122699385</v>
      </c>
      <c r="I33" s="24">
        <f t="shared" si="0"/>
        <v>0.58492975734355046</v>
      </c>
      <c r="J33" s="24">
        <f t="shared" si="0"/>
        <v>0.59156492785793557</v>
      </c>
    </row>
    <row r="34" spans="1:10" x14ac:dyDescent="0.3">
      <c r="A34" s="24" t="s">
        <v>26</v>
      </c>
      <c r="B34" s="24">
        <v>34</v>
      </c>
      <c r="C34" s="24">
        <v>45</v>
      </c>
      <c r="D34" s="24">
        <v>49</v>
      </c>
      <c r="G34" s="24" t="s">
        <v>26</v>
      </c>
      <c r="H34" s="24">
        <f t="shared" si="0"/>
        <v>0.58620689655172409</v>
      </c>
      <c r="I34" s="24">
        <f t="shared" si="0"/>
        <v>0.6428571428571429</v>
      </c>
      <c r="J34" s="24">
        <f t="shared" si="0"/>
        <v>0.68055555555555558</v>
      </c>
    </row>
    <row r="35" spans="1:10" x14ac:dyDescent="0.3">
      <c r="A35" s="26" t="s">
        <v>0</v>
      </c>
      <c r="B35">
        <f>SUM(B31:B34)</f>
        <v>1345</v>
      </c>
      <c r="C35">
        <f>SUM(C31:C34)</f>
        <v>2361</v>
      </c>
      <c r="D35">
        <f>SUM(D31:D34)</f>
        <v>2538</v>
      </c>
      <c r="G35" s="26" t="s">
        <v>0</v>
      </c>
      <c r="H35" s="24">
        <f t="shared" si="0"/>
        <v>0.33095472440944884</v>
      </c>
      <c r="I35" s="24">
        <f t="shared" si="0"/>
        <v>0.32435774144800111</v>
      </c>
      <c r="J35" s="24">
        <f t="shared" si="0"/>
        <v>0.2825336747189135</v>
      </c>
    </row>
    <row r="36" spans="1:10" x14ac:dyDescent="0.3">
      <c r="A36" s="26" t="s">
        <v>20</v>
      </c>
      <c r="B36">
        <f>B31+B32</f>
        <v>933</v>
      </c>
      <c r="C36">
        <f>C31+C32</f>
        <v>1858</v>
      </c>
      <c r="D36">
        <f>D31+D32</f>
        <v>1956</v>
      </c>
      <c r="G36" s="26" t="s">
        <v>20</v>
      </c>
      <c r="H36" s="24">
        <f>B36/B10</f>
        <v>0.27817531305903398</v>
      </c>
      <c r="I36" s="24">
        <f>C36/C10</f>
        <v>0.28913787737317148</v>
      </c>
      <c r="J36" s="24">
        <f>D36/D10</f>
        <v>0.24419475655430711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13" sqref="M13"/>
    </sheetView>
  </sheetViews>
  <sheetFormatPr baseColWidth="10" defaultRowHeight="14.4" x14ac:dyDescent="0.3"/>
  <cols>
    <col min="6" max="6" width="14.33203125" bestFit="1" customWidth="1"/>
  </cols>
  <sheetData>
    <row r="1" spans="1:13" x14ac:dyDescent="0.3">
      <c r="A1" s="28" t="s">
        <v>109</v>
      </c>
    </row>
    <row r="2" spans="1:13" x14ac:dyDescent="0.3">
      <c r="A2" s="24"/>
      <c r="B2" s="24">
        <v>2005</v>
      </c>
      <c r="C2" s="24">
        <v>2006</v>
      </c>
      <c r="D2" s="24">
        <v>2007</v>
      </c>
      <c r="E2" s="24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24">
        <v>2015</v>
      </c>
      <c r="M2" s="24">
        <v>2016</v>
      </c>
    </row>
    <row r="3" spans="1:13" x14ac:dyDescent="0.3">
      <c r="B3" s="24">
        <v>42</v>
      </c>
      <c r="C3" s="24">
        <v>193</v>
      </c>
      <c r="D3" s="29">
        <v>239</v>
      </c>
      <c r="E3" s="24">
        <v>256</v>
      </c>
      <c r="F3" s="24">
        <v>220</v>
      </c>
      <c r="G3" s="24">
        <v>157</v>
      </c>
      <c r="H3" s="24">
        <v>149</v>
      </c>
      <c r="I3" s="24">
        <v>119</v>
      </c>
      <c r="J3" s="30">
        <v>116</v>
      </c>
      <c r="K3" s="30">
        <v>93</v>
      </c>
      <c r="L3" s="30">
        <v>89</v>
      </c>
      <c r="M3" s="30">
        <v>82</v>
      </c>
    </row>
    <row r="4" spans="1:13" x14ac:dyDescent="0.3">
      <c r="A4" s="24" t="s">
        <v>27</v>
      </c>
    </row>
    <row r="5" spans="1:13" s="31" customFormat="1" x14ac:dyDescent="0.3">
      <c r="A5" s="31" t="s">
        <v>28</v>
      </c>
    </row>
    <row r="6" spans="1:13" s="31" customFormat="1" x14ac:dyDescent="0.3">
      <c r="A6" s="31" t="s">
        <v>29</v>
      </c>
    </row>
    <row r="7" spans="1:13" x14ac:dyDescent="0.3">
      <c r="A7" s="41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B1" workbookViewId="0">
      <selection activeCell="M19" sqref="M19"/>
    </sheetView>
  </sheetViews>
  <sheetFormatPr baseColWidth="10" defaultRowHeight="14.4" x14ac:dyDescent="0.3"/>
  <cols>
    <col min="1" max="1" width="33" customWidth="1"/>
    <col min="2" max="2" width="28.88671875" style="38" customWidth="1"/>
    <col min="248" max="248" width="38.44140625" bestFit="1" customWidth="1"/>
    <col min="504" max="504" width="38.44140625" bestFit="1" customWidth="1"/>
    <col min="760" max="760" width="38.44140625" bestFit="1" customWidth="1"/>
    <col min="1016" max="1016" width="38.44140625" bestFit="1" customWidth="1"/>
    <col min="1272" max="1272" width="38.44140625" bestFit="1" customWidth="1"/>
    <col min="1528" max="1528" width="38.44140625" bestFit="1" customWidth="1"/>
    <col min="1784" max="1784" width="38.44140625" bestFit="1" customWidth="1"/>
    <col min="2040" max="2040" width="38.44140625" bestFit="1" customWidth="1"/>
    <col min="2296" max="2296" width="38.44140625" bestFit="1" customWidth="1"/>
    <col min="2552" max="2552" width="38.44140625" bestFit="1" customWidth="1"/>
    <col min="2808" max="2808" width="38.44140625" bestFit="1" customWidth="1"/>
    <col min="3064" max="3064" width="38.44140625" bestFit="1" customWidth="1"/>
    <col min="3320" max="3320" width="38.44140625" bestFit="1" customWidth="1"/>
    <col min="3576" max="3576" width="38.44140625" bestFit="1" customWidth="1"/>
    <col min="3832" max="3832" width="38.44140625" bestFit="1" customWidth="1"/>
    <col min="4088" max="4088" width="38.44140625" bestFit="1" customWidth="1"/>
    <col min="4344" max="4344" width="38.44140625" bestFit="1" customWidth="1"/>
    <col min="4600" max="4600" width="38.44140625" bestFit="1" customWidth="1"/>
    <col min="4856" max="4856" width="38.44140625" bestFit="1" customWidth="1"/>
    <col min="5112" max="5112" width="38.44140625" bestFit="1" customWidth="1"/>
    <col min="5368" max="5368" width="38.44140625" bestFit="1" customWidth="1"/>
    <col min="5624" max="5624" width="38.44140625" bestFit="1" customWidth="1"/>
    <col min="5880" max="5880" width="38.44140625" bestFit="1" customWidth="1"/>
    <col min="6136" max="6136" width="38.44140625" bestFit="1" customWidth="1"/>
    <col min="6392" max="6392" width="38.44140625" bestFit="1" customWidth="1"/>
    <col min="6648" max="6648" width="38.44140625" bestFit="1" customWidth="1"/>
    <col min="6904" max="6904" width="38.44140625" bestFit="1" customWidth="1"/>
    <col min="7160" max="7160" width="38.44140625" bestFit="1" customWidth="1"/>
    <col min="7416" max="7416" width="38.44140625" bestFit="1" customWidth="1"/>
    <col min="7672" max="7672" width="38.44140625" bestFit="1" customWidth="1"/>
    <col min="7928" max="7928" width="38.44140625" bestFit="1" customWidth="1"/>
    <col min="8184" max="8184" width="38.44140625" bestFit="1" customWidth="1"/>
    <col min="8440" max="8440" width="38.44140625" bestFit="1" customWidth="1"/>
    <col min="8696" max="8696" width="38.44140625" bestFit="1" customWidth="1"/>
    <col min="8952" max="8952" width="38.44140625" bestFit="1" customWidth="1"/>
    <col min="9208" max="9208" width="38.44140625" bestFit="1" customWidth="1"/>
    <col min="9464" max="9464" width="38.44140625" bestFit="1" customWidth="1"/>
    <col min="9720" max="9720" width="38.44140625" bestFit="1" customWidth="1"/>
    <col min="9976" max="9976" width="38.44140625" bestFit="1" customWidth="1"/>
    <col min="10232" max="10232" width="38.44140625" bestFit="1" customWidth="1"/>
    <col min="10488" max="10488" width="38.44140625" bestFit="1" customWidth="1"/>
    <col min="10744" max="10744" width="38.44140625" bestFit="1" customWidth="1"/>
    <col min="11000" max="11000" width="38.44140625" bestFit="1" customWidth="1"/>
    <col min="11256" max="11256" width="38.44140625" bestFit="1" customWidth="1"/>
    <col min="11512" max="11512" width="38.44140625" bestFit="1" customWidth="1"/>
    <col min="11768" max="11768" width="38.44140625" bestFit="1" customWidth="1"/>
    <col min="12024" max="12024" width="38.44140625" bestFit="1" customWidth="1"/>
    <col min="12280" max="12280" width="38.44140625" bestFit="1" customWidth="1"/>
    <col min="12536" max="12536" width="38.44140625" bestFit="1" customWidth="1"/>
    <col min="12792" max="12792" width="38.44140625" bestFit="1" customWidth="1"/>
    <col min="13048" max="13048" width="38.44140625" bestFit="1" customWidth="1"/>
    <col min="13304" max="13304" width="38.44140625" bestFit="1" customWidth="1"/>
    <col min="13560" max="13560" width="38.44140625" bestFit="1" customWidth="1"/>
    <col min="13816" max="13816" width="38.44140625" bestFit="1" customWidth="1"/>
    <col min="14072" max="14072" width="38.44140625" bestFit="1" customWidth="1"/>
    <col min="14328" max="14328" width="38.44140625" bestFit="1" customWidth="1"/>
    <col min="14584" max="14584" width="38.44140625" bestFit="1" customWidth="1"/>
    <col min="14840" max="14840" width="38.44140625" bestFit="1" customWidth="1"/>
    <col min="15096" max="15096" width="38.44140625" bestFit="1" customWidth="1"/>
    <col min="15352" max="15352" width="38.44140625" bestFit="1" customWidth="1"/>
    <col min="15608" max="15608" width="38.44140625" bestFit="1" customWidth="1"/>
    <col min="15864" max="15864" width="38.44140625" bestFit="1" customWidth="1"/>
    <col min="16120" max="16120" width="38.44140625" bestFit="1" customWidth="1"/>
  </cols>
  <sheetData>
    <row r="1" spans="1:4" ht="66" x14ac:dyDescent="0.3">
      <c r="A1" s="32"/>
      <c r="B1" s="33" t="s">
        <v>30</v>
      </c>
    </row>
    <row r="2" spans="1:4" x14ac:dyDescent="0.3">
      <c r="A2" s="34" t="s">
        <v>31</v>
      </c>
      <c r="B2" s="33">
        <v>194.230356</v>
      </c>
      <c r="D2" s="35" t="s">
        <v>32</v>
      </c>
    </row>
    <row r="3" spans="1:4" x14ac:dyDescent="0.3">
      <c r="A3" s="34" t="s">
        <v>33</v>
      </c>
      <c r="B3" s="33">
        <v>159.29104599999999</v>
      </c>
    </row>
    <row r="4" spans="1:4" x14ac:dyDescent="0.3">
      <c r="A4" s="34" t="s">
        <v>34</v>
      </c>
      <c r="B4" s="33">
        <v>158.63586000000001</v>
      </c>
    </row>
    <row r="5" spans="1:4" x14ac:dyDescent="0.3">
      <c r="A5" s="34" t="s">
        <v>35</v>
      </c>
      <c r="B5" s="33">
        <v>88.104283499999994</v>
      </c>
    </row>
    <row r="6" spans="1:4" x14ac:dyDescent="0.3">
      <c r="A6" s="34" t="s">
        <v>36</v>
      </c>
      <c r="B6" s="33">
        <v>78.784738300000001</v>
      </c>
    </row>
    <row r="7" spans="1:4" x14ac:dyDescent="0.3">
      <c r="A7" s="34" t="s">
        <v>37</v>
      </c>
      <c r="B7" s="33">
        <v>67.358617100000004</v>
      </c>
    </row>
    <row r="8" spans="1:4" x14ac:dyDescent="0.3">
      <c r="A8" s="34" t="s">
        <v>38</v>
      </c>
      <c r="B8" s="33">
        <v>64.961027799999997</v>
      </c>
    </row>
    <row r="9" spans="1:4" x14ac:dyDescent="0.3">
      <c r="A9" s="34" t="s">
        <v>39</v>
      </c>
      <c r="B9" s="33">
        <v>48.847084600000002</v>
      </c>
    </row>
    <row r="10" spans="1:4" x14ac:dyDescent="0.3">
      <c r="A10" s="34" t="s">
        <v>40</v>
      </c>
      <c r="B10" s="33">
        <v>46.361074500000001</v>
      </c>
    </row>
    <row r="11" spans="1:4" x14ac:dyDescent="0.3">
      <c r="A11" s="34" t="s">
        <v>41</v>
      </c>
      <c r="B11" s="33">
        <v>43.911017000000001</v>
      </c>
    </row>
    <row r="12" spans="1:4" x14ac:dyDescent="0.3">
      <c r="A12" s="34" t="s">
        <v>42</v>
      </c>
      <c r="B12" s="33">
        <v>42.054791799999997</v>
      </c>
    </row>
    <row r="13" spans="1:4" x14ac:dyDescent="0.3">
      <c r="A13" s="34" t="s">
        <v>43</v>
      </c>
      <c r="B13" s="33">
        <v>40.897385499999999</v>
      </c>
    </row>
    <row r="14" spans="1:4" x14ac:dyDescent="0.3">
      <c r="A14" s="34" t="s">
        <v>44</v>
      </c>
      <c r="B14" s="33">
        <v>40.1365877</v>
      </c>
    </row>
    <row r="15" spans="1:4" x14ac:dyDescent="0.3">
      <c r="A15" s="34" t="s">
        <v>45</v>
      </c>
      <c r="B15" s="33">
        <v>29.137873200000001</v>
      </c>
    </row>
    <row r="16" spans="1:4" x14ac:dyDescent="0.3">
      <c r="A16" s="34" t="s">
        <v>46</v>
      </c>
      <c r="B16" s="33">
        <v>28.593110299999999</v>
      </c>
    </row>
    <row r="17" spans="1:4" x14ac:dyDescent="0.3">
      <c r="A17" s="34" t="s">
        <v>47</v>
      </c>
      <c r="B17" s="33">
        <v>27.9910514</v>
      </c>
    </row>
    <row r="18" spans="1:4" x14ac:dyDescent="0.3">
      <c r="A18" s="34" t="s">
        <v>48</v>
      </c>
      <c r="B18" s="33">
        <v>27.982454499999999</v>
      </c>
    </row>
    <row r="19" spans="1:4" x14ac:dyDescent="0.3">
      <c r="A19" s="34" t="s">
        <v>49</v>
      </c>
      <c r="B19" s="33">
        <v>26.839125500000002</v>
      </c>
    </row>
    <row r="20" spans="1:4" x14ac:dyDescent="0.3">
      <c r="A20" s="34" t="s">
        <v>50</v>
      </c>
      <c r="B20" s="33">
        <v>22.2229186</v>
      </c>
    </row>
    <row r="21" spans="1:4" x14ac:dyDescent="0.3">
      <c r="A21" s="34" t="s">
        <v>51</v>
      </c>
      <c r="B21" s="33">
        <v>21.428738800000001</v>
      </c>
    </row>
    <row r="22" spans="1:4" x14ac:dyDescent="0.3">
      <c r="A22" s="34" t="s">
        <v>52</v>
      </c>
      <c r="B22" s="33">
        <v>20.990515800000001</v>
      </c>
    </row>
    <row r="23" spans="1:4" x14ac:dyDescent="0.3">
      <c r="A23" s="34" t="s">
        <v>53</v>
      </c>
      <c r="B23" s="33">
        <v>20.895948000000001</v>
      </c>
      <c r="D23" t="s">
        <v>57</v>
      </c>
    </row>
    <row r="24" spans="1:4" x14ac:dyDescent="0.3">
      <c r="A24" s="34" t="s">
        <v>54</v>
      </c>
      <c r="B24" s="33">
        <v>20.677462599999998</v>
      </c>
    </row>
    <row r="25" spans="1:4" x14ac:dyDescent="0.3">
      <c r="A25" s="34" t="s">
        <v>55</v>
      </c>
      <c r="B25" s="33">
        <v>17.7626274</v>
      </c>
    </row>
    <row r="26" spans="1:4" x14ac:dyDescent="0.3">
      <c r="A26" s="34" t="s">
        <v>56</v>
      </c>
      <c r="B26" s="33">
        <v>17.081979799999999</v>
      </c>
    </row>
    <row r="27" spans="1:4" x14ac:dyDescent="0.3">
      <c r="A27" s="34" t="s">
        <v>58</v>
      </c>
      <c r="B27" s="33">
        <v>16.701855599999998</v>
      </c>
    </row>
    <row r="28" spans="1:4" x14ac:dyDescent="0.3">
      <c r="A28" s="34" t="s">
        <v>59</v>
      </c>
      <c r="B28" s="33">
        <v>16.121845799999999</v>
      </c>
    </row>
    <row r="29" spans="1:4" x14ac:dyDescent="0.3">
      <c r="A29" s="34" t="s">
        <v>60</v>
      </c>
      <c r="B29" s="33">
        <v>15.5096091</v>
      </c>
    </row>
    <row r="30" spans="1:4" x14ac:dyDescent="0.3">
      <c r="A30" s="34" t="s">
        <v>61</v>
      </c>
      <c r="B30" s="33">
        <v>14.9221951</v>
      </c>
    </row>
    <row r="31" spans="1:4" x14ac:dyDescent="0.3">
      <c r="A31" s="34" t="s">
        <v>62</v>
      </c>
      <c r="B31" s="33">
        <v>14.8193904</v>
      </c>
    </row>
    <row r="32" spans="1:4" x14ac:dyDescent="0.3">
      <c r="A32" s="34" t="s">
        <v>63</v>
      </c>
      <c r="B32" s="33">
        <v>14.791029999999999</v>
      </c>
    </row>
    <row r="33" spans="1:2" x14ac:dyDescent="0.3">
      <c r="A33" s="34" t="s">
        <v>64</v>
      </c>
      <c r="B33" s="33">
        <v>14.7763724</v>
      </c>
    </row>
    <row r="34" spans="1:2" x14ac:dyDescent="0.3">
      <c r="A34" s="34" t="s">
        <v>65</v>
      </c>
      <c r="B34" s="33">
        <v>14.311043400000001</v>
      </c>
    </row>
    <row r="35" spans="1:2" x14ac:dyDescent="0.3">
      <c r="A35" s="34" t="s">
        <v>66</v>
      </c>
      <c r="B35" s="33">
        <v>13.3401505</v>
      </c>
    </row>
    <row r="36" spans="1:2" x14ac:dyDescent="0.3">
      <c r="A36" s="34" t="s">
        <v>67</v>
      </c>
      <c r="B36" s="33">
        <v>12.9736799</v>
      </c>
    </row>
    <row r="37" spans="1:2" x14ac:dyDescent="0.3">
      <c r="A37" s="34" t="s">
        <v>68</v>
      </c>
      <c r="B37" s="33">
        <v>12.5848295</v>
      </c>
    </row>
    <row r="38" spans="1:2" x14ac:dyDescent="0.3">
      <c r="A38" s="34" t="s">
        <v>69</v>
      </c>
      <c r="B38" s="33">
        <v>12.1175862</v>
      </c>
    </row>
    <row r="39" spans="1:2" x14ac:dyDescent="0.3">
      <c r="A39" s="34" t="s">
        <v>70</v>
      </c>
      <c r="B39" s="33">
        <v>11.9696145</v>
      </c>
    </row>
    <row r="40" spans="1:2" x14ac:dyDescent="0.3">
      <c r="A40" s="34" t="s">
        <v>71</v>
      </c>
      <c r="B40" s="33">
        <v>11.736754400000001</v>
      </c>
    </row>
    <row r="41" spans="1:2" x14ac:dyDescent="0.3">
      <c r="A41" s="34" t="s">
        <v>72</v>
      </c>
      <c r="B41" s="33">
        <v>11.0281631</v>
      </c>
    </row>
    <row r="42" spans="1:2" x14ac:dyDescent="0.3">
      <c r="A42" s="34" t="s">
        <v>73</v>
      </c>
      <c r="B42" s="33">
        <v>10.977059000000001</v>
      </c>
    </row>
    <row r="43" spans="1:2" x14ac:dyDescent="0.3">
      <c r="A43" s="34" t="s">
        <v>74</v>
      </c>
      <c r="B43" s="33">
        <v>10.765894299999999</v>
      </c>
    </row>
    <row r="44" spans="1:2" x14ac:dyDescent="0.3">
      <c r="A44" s="34" t="s">
        <v>75</v>
      </c>
      <c r="B44" s="33">
        <v>10.5027499</v>
      </c>
    </row>
    <row r="45" spans="1:2" x14ac:dyDescent="0.3">
      <c r="A45" s="34" t="s">
        <v>76</v>
      </c>
      <c r="B45" s="33">
        <v>10.101746</v>
      </c>
    </row>
    <row r="46" spans="1:2" x14ac:dyDescent="0.3">
      <c r="A46" s="34" t="s">
        <v>77</v>
      </c>
      <c r="B46" s="33">
        <v>9.5270860200000005</v>
      </c>
    </row>
    <row r="47" spans="1:2" x14ac:dyDescent="0.3">
      <c r="A47" s="34" t="s">
        <v>78</v>
      </c>
      <c r="B47" s="33">
        <v>9.2917878100000006</v>
      </c>
    </row>
    <row r="48" spans="1:2" x14ac:dyDescent="0.3">
      <c r="A48" s="34" t="s">
        <v>79</v>
      </c>
      <c r="B48" s="33">
        <v>8.4319188199999999</v>
      </c>
    </row>
    <row r="49" spans="1:2" x14ac:dyDescent="0.3">
      <c r="A49" s="34" t="s">
        <v>80</v>
      </c>
      <c r="B49" s="33">
        <v>8.1102139700000002</v>
      </c>
    </row>
    <row r="50" spans="1:2" x14ac:dyDescent="0.3">
      <c r="A50" s="34" t="s">
        <v>81</v>
      </c>
      <c r="B50" s="33">
        <v>8.0817726200000006</v>
      </c>
    </row>
    <row r="51" spans="1:2" x14ac:dyDescent="0.3">
      <c r="A51" s="34" t="s">
        <v>82</v>
      </c>
      <c r="B51" s="33">
        <v>7.4483575499999999</v>
      </c>
    </row>
    <row r="52" spans="1:2" x14ac:dyDescent="0.3">
      <c r="A52" s="34" t="s">
        <v>83</v>
      </c>
      <c r="B52" s="33">
        <v>7.3667659800000003</v>
      </c>
    </row>
    <row r="53" spans="1:2" x14ac:dyDescent="0.3">
      <c r="A53" s="34" t="s">
        <v>84</v>
      </c>
      <c r="B53" s="33">
        <v>7.17490498</v>
      </c>
    </row>
    <row r="54" spans="1:2" x14ac:dyDescent="0.3">
      <c r="A54" s="34" t="s">
        <v>85</v>
      </c>
      <c r="B54" s="33">
        <v>6.9876969000000004</v>
      </c>
    </row>
    <row r="55" spans="1:2" x14ac:dyDescent="0.3">
      <c r="A55" s="34" t="s">
        <v>86</v>
      </c>
      <c r="B55" s="33">
        <v>6.6168956100000003</v>
      </c>
    </row>
    <row r="56" spans="1:2" x14ac:dyDescent="0.3">
      <c r="A56" s="34" t="s">
        <v>87</v>
      </c>
      <c r="B56" s="33">
        <v>6.0993797900000004</v>
      </c>
    </row>
    <row r="57" spans="1:2" x14ac:dyDescent="0.3">
      <c r="A57" s="34" t="s">
        <v>88</v>
      </c>
      <c r="B57" s="33">
        <v>5.2611634900000004</v>
      </c>
    </row>
    <row r="58" spans="1:2" x14ac:dyDescent="0.3">
      <c r="A58" s="34" t="s">
        <v>89</v>
      </c>
      <c r="B58" s="33">
        <v>5.2240594600000003</v>
      </c>
    </row>
    <row r="59" spans="1:2" x14ac:dyDescent="0.3">
      <c r="A59" s="34" t="s">
        <v>90</v>
      </c>
      <c r="B59" s="33">
        <v>5.1712896800000001</v>
      </c>
    </row>
    <row r="60" spans="1:2" x14ac:dyDescent="0.3">
      <c r="A60" s="34" t="s">
        <v>91</v>
      </c>
      <c r="B60" s="33">
        <v>4.8977571600000003</v>
      </c>
    </row>
    <row r="61" spans="1:2" x14ac:dyDescent="0.3">
      <c r="A61" s="34" t="s">
        <v>92</v>
      </c>
      <c r="B61" s="33">
        <v>4.8694763700000001</v>
      </c>
    </row>
    <row r="62" spans="1:2" x14ac:dyDescent="0.3">
      <c r="A62" s="34" t="s">
        <v>93</v>
      </c>
      <c r="B62" s="33">
        <v>4.6775436499999996</v>
      </c>
    </row>
    <row r="63" spans="1:2" x14ac:dyDescent="0.3">
      <c r="A63" s="34" t="s">
        <v>94</v>
      </c>
      <c r="B63" s="33">
        <v>3.6689155200000001</v>
      </c>
    </row>
    <row r="64" spans="1:2" x14ac:dyDescent="0.3">
      <c r="A64" s="34" t="s">
        <v>95</v>
      </c>
      <c r="B64" s="33">
        <v>2.8486916400000002</v>
      </c>
    </row>
    <row r="65" spans="1:2" x14ac:dyDescent="0.3">
      <c r="A65" s="34" t="s">
        <v>96</v>
      </c>
      <c r="B65" s="33">
        <v>2.5690420500000002</v>
      </c>
    </row>
    <row r="66" spans="1:2" x14ac:dyDescent="0.3">
      <c r="A66" s="34" t="s">
        <v>97</v>
      </c>
      <c r="B66" s="33">
        <v>2.3005283300000001</v>
      </c>
    </row>
    <row r="67" spans="1:2" x14ac:dyDescent="0.3">
      <c r="A67" s="34" t="s">
        <v>98</v>
      </c>
      <c r="B67" s="33">
        <v>2.0125030000000002</v>
      </c>
    </row>
    <row r="68" spans="1:2" x14ac:dyDescent="0.3">
      <c r="A68" s="34" t="s">
        <v>99</v>
      </c>
      <c r="B68" s="33">
        <v>1.9576285099999999</v>
      </c>
    </row>
    <row r="69" spans="1:2" x14ac:dyDescent="0.3">
      <c r="A69" s="34" t="s">
        <v>100</v>
      </c>
      <c r="B69" s="33">
        <v>1.45891152</v>
      </c>
    </row>
    <row r="70" spans="1:2" x14ac:dyDescent="0.3">
      <c r="A70" s="34" t="s">
        <v>101</v>
      </c>
      <c r="B70" s="33">
        <v>1.2926401000000001</v>
      </c>
    </row>
    <row r="71" spans="1:2" x14ac:dyDescent="0.3">
      <c r="A71" s="34" t="s">
        <v>102</v>
      </c>
      <c r="B71" s="33">
        <v>0.89909874999999995</v>
      </c>
    </row>
    <row r="72" spans="1:2" ht="15" thickBot="1" x14ac:dyDescent="0.35">
      <c r="A72" s="36" t="s">
        <v>103</v>
      </c>
      <c r="B72" s="37">
        <v>0.66868278999999997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workbookViewId="0">
      <selection activeCell="G23" sqref="G23"/>
    </sheetView>
  </sheetViews>
  <sheetFormatPr baseColWidth="10" defaultRowHeight="14.4" x14ac:dyDescent="0.3"/>
  <cols>
    <col min="2" max="2" width="3.44140625" customWidth="1"/>
    <col min="3" max="3" width="25.88671875" customWidth="1"/>
  </cols>
  <sheetData>
    <row r="3" spans="3:8" ht="15.6" x14ac:dyDescent="0.3">
      <c r="C3" s="43"/>
    </row>
    <row r="4" spans="3:8" x14ac:dyDescent="0.3">
      <c r="C4" s="44" t="s">
        <v>119</v>
      </c>
      <c r="D4" s="28" t="s">
        <v>120</v>
      </c>
      <c r="E4" s="28"/>
      <c r="F4" s="28"/>
      <c r="G4" s="28"/>
      <c r="H4" s="28"/>
    </row>
    <row r="5" spans="3:8" x14ac:dyDescent="0.3">
      <c r="C5" s="44"/>
    </row>
    <row r="6" spans="3:8" x14ac:dyDescent="0.3">
      <c r="C6" s="44"/>
    </row>
    <row r="7" spans="3:8" ht="28.2" thickBot="1" x14ac:dyDescent="0.35">
      <c r="C7" s="45"/>
      <c r="D7" s="46" t="s">
        <v>0</v>
      </c>
      <c r="E7" s="46" t="s">
        <v>121</v>
      </c>
    </row>
    <row r="8" spans="3:8" ht="28.2" thickBot="1" x14ac:dyDescent="0.35">
      <c r="C8" s="45"/>
      <c r="D8" s="47" t="s">
        <v>122</v>
      </c>
      <c r="E8" s="47" t="s">
        <v>123</v>
      </c>
    </row>
    <row r="9" spans="3:8" ht="15" thickBot="1" x14ac:dyDescent="0.35">
      <c r="C9" s="48" t="s">
        <v>124</v>
      </c>
      <c r="D9" s="49">
        <v>9808</v>
      </c>
      <c r="E9" s="50">
        <v>1</v>
      </c>
    </row>
    <row r="10" spans="3:8" ht="27" thickBot="1" x14ac:dyDescent="0.35">
      <c r="C10" s="48" t="s">
        <v>125</v>
      </c>
      <c r="D10" s="49">
        <v>3467</v>
      </c>
      <c r="E10" s="50">
        <v>2.9</v>
      </c>
    </row>
    <row r="11" spans="3:8" ht="15" thickBot="1" x14ac:dyDescent="0.35">
      <c r="C11" s="48" t="s">
        <v>126</v>
      </c>
      <c r="D11" s="49">
        <v>8551</v>
      </c>
      <c r="E11" s="50">
        <v>1.2</v>
      </c>
    </row>
    <row r="12" spans="3:8" ht="27" thickBot="1" x14ac:dyDescent="0.35">
      <c r="C12" s="48" t="s">
        <v>127</v>
      </c>
      <c r="D12" s="49">
        <v>2211</v>
      </c>
      <c r="E12" s="50">
        <v>4.5</v>
      </c>
    </row>
    <row r="13" spans="3:8" ht="40.200000000000003" thickBot="1" x14ac:dyDescent="0.35">
      <c r="C13" s="48" t="s">
        <v>128</v>
      </c>
      <c r="D13" s="50">
        <v>614</v>
      </c>
      <c r="E13" s="50">
        <v>16.3</v>
      </c>
    </row>
    <row r="14" spans="3:8" x14ac:dyDescent="0.3">
      <c r="C14" s="53" t="s">
        <v>129</v>
      </c>
      <c r="D14" s="54"/>
      <c r="E14" s="54"/>
    </row>
    <row r="15" spans="3:8" x14ac:dyDescent="0.3">
      <c r="C15" s="51" t="s">
        <v>130</v>
      </c>
      <c r="D15" s="52"/>
      <c r="E15" s="52"/>
      <c r="F15" s="52"/>
    </row>
  </sheetData>
  <mergeCells count="2">
    <mergeCell ref="C14:E14"/>
    <mergeCell ref="C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workbookViewId="0">
      <selection activeCell="B4" sqref="B4:D5"/>
    </sheetView>
  </sheetViews>
  <sheetFormatPr baseColWidth="10" defaultRowHeight="14.4" x14ac:dyDescent="0.3"/>
  <cols>
    <col min="1" max="1" width="5.88671875" customWidth="1"/>
    <col min="2" max="2" width="32.109375" customWidth="1"/>
    <col min="4" max="4" width="12.88671875" customWidth="1"/>
  </cols>
  <sheetData>
    <row r="4" spans="2:9" x14ac:dyDescent="0.3">
      <c r="B4" s="28" t="s">
        <v>131</v>
      </c>
      <c r="C4" s="28"/>
      <c r="D4" s="28"/>
      <c r="E4" s="28"/>
      <c r="F4" s="28"/>
    </row>
    <row r="5" spans="2:9" x14ac:dyDescent="0.3">
      <c r="B5" s="28" t="s">
        <v>132</v>
      </c>
      <c r="C5" s="28"/>
      <c r="D5" s="28"/>
      <c r="E5" s="28"/>
      <c r="F5" s="28"/>
    </row>
    <row r="7" spans="2:9" x14ac:dyDescent="0.3">
      <c r="C7" s="60">
        <v>2006</v>
      </c>
      <c r="D7" s="60">
        <v>2007</v>
      </c>
      <c r="E7" s="60">
        <v>2008</v>
      </c>
      <c r="F7" s="60">
        <v>2009</v>
      </c>
      <c r="G7" s="60">
        <v>2010</v>
      </c>
      <c r="H7" s="60">
        <v>2011</v>
      </c>
      <c r="I7" s="60">
        <v>2012</v>
      </c>
    </row>
    <row r="8" spans="2:9" x14ac:dyDescent="0.3">
      <c r="B8" s="28" t="s">
        <v>133</v>
      </c>
      <c r="C8" s="57">
        <v>4064</v>
      </c>
      <c r="D8" s="57">
        <v>6142</v>
      </c>
      <c r="E8" s="57">
        <v>6667</v>
      </c>
      <c r="F8" s="57">
        <v>7279</v>
      </c>
      <c r="G8" s="57">
        <v>8037</v>
      </c>
      <c r="H8" s="57">
        <v>9176</v>
      </c>
      <c r="I8" s="57">
        <v>8983</v>
      </c>
    </row>
    <row r="9" spans="2:9" x14ac:dyDescent="0.3">
      <c r="B9" s="28" t="s">
        <v>134</v>
      </c>
      <c r="C9" s="38">
        <v>2.25</v>
      </c>
      <c r="D9" s="38">
        <v>2.46</v>
      </c>
      <c r="E9" s="38">
        <v>2.4300000000000002</v>
      </c>
      <c r="F9" s="38">
        <v>2.4</v>
      </c>
      <c r="G9" s="38">
        <v>2.38</v>
      </c>
      <c r="H9" s="38">
        <v>2.46</v>
      </c>
      <c r="I9" s="38">
        <v>2.69</v>
      </c>
    </row>
    <row r="10" spans="2:9" x14ac:dyDescent="0.3">
      <c r="B10" s="28" t="s">
        <v>135</v>
      </c>
      <c r="C10" s="38">
        <v>161.6</v>
      </c>
      <c r="D10" s="38">
        <v>181.78</v>
      </c>
      <c r="E10" s="38">
        <v>183.51</v>
      </c>
      <c r="F10" s="38">
        <v>173.77</v>
      </c>
      <c r="G10" s="38">
        <v>189.71</v>
      </c>
      <c r="H10" s="38">
        <v>195.9</v>
      </c>
      <c r="I10" s="38">
        <v>201.6</v>
      </c>
    </row>
    <row r="11" spans="2:9" x14ac:dyDescent="0.3">
      <c r="B11" s="28" t="s">
        <v>138</v>
      </c>
      <c r="C11" s="38">
        <v>17.61</v>
      </c>
      <c r="D11" s="38">
        <v>20.13</v>
      </c>
      <c r="E11" s="38">
        <v>21.02</v>
      </c>
      <c r="F11" s="38">
        <v>19.57</v>
      </c>
      <c r="G11" s="38">
        <v>21.54</v>
      </c>
      <c r="H11" s="38">
        <v>23.81</v>
      </c>
      <c r="I11" s="38">
        <v>27.97</v>
      </c>
    </row>
    <row r="13" spans="2:9" s="58" customFormat="1" ht="30" customHeight="1" x14ac:dyDescent="0.3">
      <c r="B13" s="59" t="s">
        <v>136</v>
      </c>
      <c r="C13" s="59"/>
      <c r="D13" s="59"/>
      <c r="E13" s="59"/>
      <c r="F13" s="59"/>
      <c r="G13" s="59"/>
      <c r="H13" s="59"/>
      <c r="I13" s="59"/>
    </row>
    <row r="14" spans="2:9" x14ac:dyDescent="0.3">
      <c r="B14" t="s">
        <v>137</v>
      </c>
    </row>
  </sheetData>
  <mergeCells count="1">
    <mergeCell ref="B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workbookViewId="0">
      <selection activeCell="C2" sqref="C2"/>
    </sheetView>
  </sheetViews>
  <sheetFormatPr baseColWidth="10" defaultRowHeight="14.4" x14ac:dyDescent="0.3"/>
  <cols>
    <col min="3" max="3" width="37" customWidth="1"/>
  </cols>
  <sheetData>
    <row r="2" spans="3:11" x14ac:dyDescent="0.3">
      <c r="C2" s="28" t="s">
        <v>144</v>
      </c>
      <c r="D2" s="28"/>
      <c r="E2" s="28"/>
      <c r="F2" s="28"/>
      <c r="G2" s="28"/>
      <c r="H2" s="28"/>
    </row>
    <row r="4" spans="3:11" x14ac:dyDescent="0.3"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</row>
    <row r="5" spans="3:11" x14ac:dyDescent="0.3">
      <c r="C5" t="s">
        <v>140</v>
      </c>
      <c r="D5" s="38">
        <v>140</v>
      </c>
      <c r="E5" s="38">
        <v>170</v>
      </c>
      <c r="F5" s="38">
        <v>222</v>
      </c>
      <c r="G5" s="38">
        <v>182</v>
      </c>
      <c r="H5" s="38">
        <v>151</v>
      </c>
      <c r="I5" s="38">
        <v>163</v>
      </c>
      <c r="J5" s="38">
        <v>140</v>
      </c>
      <c r="K5" s="38">
        <v>141</v>
      </c>
    </row>
    <row r="6" spans="3:11" x14ac:dyDescent="0.3">
      <c r="C6" t="s">
        <v>141</v>
      </c>
      <c r="D6" s="38">
        <v>189</v>
      </c>
      <c r="E6" s="38">
        <v>239</v>
      </c>
      <c r="F6" s="38">
        <v>256</v>
      </c>
      <c r="G6" s="38">
        <v>220</v>
      </c>
      <c r="H6" s="38">
        <v>157</v>
      </c>
      <c r="I6" s="38">
        <v>149</v>
      </c>
      <c r="J6" s="38">
        <v>119</v>
      </c>
      <c r="K6" s="38">
        <v>116</v>
      </c>
    </row>
    <row r="7" spans="3:11" x14ac:dyDescent="0.3">
      <c r="C7" t="s">
        <v>142</v>
      </c>
      <c r="D7" s="38">
        <v>1.4</v>
      </c>
      <c r="E7" s="38">
        <v>1.4</v>
      </c>
      <c r="F7" s="38">
        <v>1.2</v>
      </c>
      <c r="G7" s="38">
        <v>1.2</v>
      </c>
      <c r="H7" s="38">
        <v>1</v>
      </c>
      <c r="I7" s="38">
        <v>0.9</v>
      </c>
      <c r="J7" s="38">
        <v>0.9</v>
      </c>
      <c r="K7" s="38">
        <v>0.8</v>
      </c>
    </row>
    <row r="8" spans="3:11" x14ac:dyDescent="0.3">
      <c r="C8" t="s">
        <v>139</v>
      </c>
    </row>
    <row r="9" spans="3:11" x14ac:dyDescent="0.3">
      <c r="C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Graphique 1</vt:lpstr>
      <vt:lpstr>Graphique 2</vt:lpstr>
      <vt:lpstr>Graphique A1</vt:lpstr>
      <vt:lpstr>Graphique A2</vt:lpstr>
      <vt:lpstr>Tableau 1</vt:lpstr>
      <vt:lpstr>Tableau A1</vt:lpstr>
      <vt:lpstr>Tableau A2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LALLEMENT Remi</dc:creator>
  <cp:lastModifiedBy>HURION Sylvie</cp:lastModifiedBy>
  <dcterms:created xsi:type="dcterms:W3CDTF">2016-10-25T12:38:11Z</dcterms:created>
  <dcterms:modified xsi:type="dcterms:W3CDTF">2017-02-02T16:23:09Z</dcterms:modified>
</cp:coreProperties>
</file>